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autoCompressPictures="0" defaultThemeVersion="124226"/>
  <mc:AlternateContent xmlns:mc="http://schemas.openxmlformats.org/markup-compatibility/2006">
    <mc:Choice Requires="x15">
      <x15ac:absPath xmlns:x15ac="http://schemas.microsoft.com/office/spreadsheetml/2010/11/ac" url="Z:\GARE\Budget Equity\"/>
    </mc:Choice>
  </mc:AlternateContent>
  <xr:revisionPtr revIDLastSave="0" documentId="8_{A3717843-DBF9-4143-8588-44C862E648FD}" xr6:coauthVersionLast="41" xr6:coauthVersionMax="41" xr10:uidLastSave="{00000000-0000-0000-0000-000000000000}"/>
  <bookViews>
    <workbookView xWindow="-120" yWindow="-120" windowWidth="29040" windowHeight="17640" activeTab="3" xr2:uid="{00000000-000D-0000-FFFF-FFFF00000000}"/>
  </bookViews>
  <sheets>
    <sheet name="Bureau Profile" sheetId="1" r:id="rId1"/>
    <sheet name="Title VI Compliance" sheetId="2" state="hidden" r:id="rId2"/>
    <sheet name="Assessment" sheetId="3" r:id="rId3"/>
    <sheet name="Evaluation" sheetId="4" r:id="rId4"/>
    <sheet name="CEC-OEHR Review" sheetId="7" state="hidden" r:id="rId5"/>
  </sheets>
  <definedNames>
    <definedName name="_xlnm._FilterDatabase" localSheetId="2" hidden="1">Assessment!$D$11:$D$11</definedName>
    <definedName name="_GoBack" localSheetId="2">Assessment!$C$1</definedName>
    <definedName name="_xlnm.Print_Area" localSheetId="2">Assessment!$A$1:$H$62</definedName>
    <definedName name="_xlnm.Print_Area" localSheetId="0">'Bureau Profile'!$A$1:$I$71</definedName>
    <definedName name="_xlnm.Print_Area" localSheetId="3">Evaluation!$A$1:$K$53</definedName>
    <definedName name="_xlnm.Print_Area" localSheetId="1">'Title VI Compliance'!$A$1:$F$32</definedName>
    <definedName name="Z_5FB8B241_EC56_4810_9F0B_B7FD05BA3070_.wvu.Cols" localSheetId="0" hidden="1">'Bureau Profile'!$G:$J</definedName>
    <definedName name="Z_5FB8B241_EC56_4810_9F0B_B7FD05BA3070_.wvu.Cols" localSheetId="3" hidden="1">Evaluation!$O:$P</definedName>
    <definedName name="Z_5FB8B241_EC56_4810_9F0B_B7FD05BA3070_.wvu.Cols" localSheetId="1" hidden="1">'Title VI Compliance'!$G:$G</definedName>
    <definedName name="Z_5FB8B241_EC56_4810_9F0B_B7FD05BA3070_.wvu.FilterData" localSheetId="2" hidden="1">Assessment!$D$11</definedName>
    <definedName name="Z_5FB8B241_EC56_4810_9F0B_B7FD05BA3070_.wvu.PrintArea" localSheetId="2" hidden="1">Assessment!$A$1:$G$57</definedName>
    <definedName name="Z_5FB8B241_EC56_4810_9F0B_B7FD05BA3070_.wvu.PrintArea" localSheetId="0" hidden="1">'Bureau Profile'!$A$1:$I$71</definedName>
    <definedName name="Z_5FB8B241_EC56_4810_9F0B_B7FD05BA3070_.wvu.PrintArea" localSheetId="3" hidden="1">Evaluation!$A$1:$K$53</definedName>
    <definedName name="Z_5FB8B241_EC56_4810_9F0B_B7FD05BA3070_.wvu.PrintArea" localSheetId="1" hidden="1">'Title VI Compliance'!$A$1:$F$32</definedName>
    <definedName name="Z_A7DDA43C_A6B3_4066_AC41_2CBD2AE715E0_.wvu.Cols" localSheetId="0" hidden="1">'Bureau Profile'!$G:$J</definedName>
    <definedName name="Z_A7DDA43C_A6B3_4066_AC41_2CBD2AE715E0_.wvu.Cols" localSheetId="3" hidden="1">Evaluation!$O:$P</definedName>
    <definedName name="Z_A7DDA43C_A6B3_4066_AC41_2CBD2AE715E0_.wvu.Cols" localSheetId="1" hidden="1">'Title VI Compliance'!$G:$G</definedName>
    <definedName name="Z_A7DDA43C_A6B3_4066_AC41_2CBD2AE715E0_.wvu.FilterData" localSheetId="2" hidden="1">Assessment!$D$11</definedName>
    <definedName name="Z_A7DDA43C_A6B3_4066_AC41_2CBD2AE715E0_.wvu.PrintArea" localSheetId="2" hidden="1">Assessment!$A$1:$G$57</definedName>
    <definedName name="Z_A7DDA43C_A6B3_4066_AC41_2CBD2AE715E0_.wvu.PrintArea" localSheetId="0" hidden="1">'Bureau Profile'!$A$1:$I$71</definedName>
    <definedName name="Z_A7DDA43C_A6B3_4066_AC41_2CBD2AE715E0_.wvu.PrintArea" localSheetId="3" hidden="1">Evaluation!$A$1:$K$53</definedName>
    <definedName name="Z_A7DDA43C_A6B3_4066_AC41_2CBD2AE715E0_.wvu.PrintArea" localSheetId="1" hidden="1">'Title VI Compliance'!$A$1:$F$32</definedName>
    <definedName name="Z_DBE6D45E_9113_4509_B2A6_8C17B9617F0B_.wvu.Cols" localSheetId="0" hidden="1">'Bureau Profile'!$G:$J</definedName>
    <definedName name="Z_DBE6D45E_9113_4509_B2A6_8C17B9617F0B_.wvu.Cols" localSheetId="3" hidden="1">Evaluation!$O:$P</definedName>
    <definedName name="Z_DBE6D45E_9113_4509_B2A6_8C17B9617F0B_.wvu.Cols" localSheetId="1" hidden="1">'Title VI Compliance'!$G:$G</definedName>
    <definedName name="Z_DBE6D45E_9113_4509_B2A6_8C17B9617F0B_.wvu.FilterData" localSheetId="2" hidden="1">Assessment!$D$11</definedName>
    <definedName name="Z_DBE6D45E_9113_4509_B2A6_8C17B9617F0B_.wvu.PrintArea" localSheetId="2" hidden="1">Assessment!$A$1:$G$57</definedName>
    <definedName name="Z_DBE6D45E_9113_4509_B2A6_8C17B9617F0B_.wvu.PrintArea" localSheetId="0" hidden="1">'Bureau Profile'!$A$1:$I$71</definedName>
    <definedName name="Z_DBE6D45E_9113_4509_B2A6_8C17B9617F0B_.wvu.PrintArea" localSheetId="3" hidden="1">Evaluation!$A$1:$K$53</definedName>
    <definedName name="Z_DBE6D45E_9113_4509_B2A6_8C17B9617F0B_.wvu.PrintArea" localSheetId="1" hidden="1">'Title VI Compliance'!$A$1:$F$32</definedName>
    <definedName name="Z_F5DC1603_F845_4D70_8C96_D232634C0533_.wvu.Cols" localSheetId="0" hidden="1">'Bureau Profile'!$G:$J</definedName>
    <definedName name="Z_F5DC1603_F845_4D70_8C96_D232634C0533_.wvu.Cols" localSheetId="3" hidden="1">Evaluation!$O:$P</definedName>
    <definedName name="Z_F5DC1603_F845_4D70_8C96_D232634C0533_.wvu.Cols" localSheetId="1" hidden="1">'Title VI Compliance'!$G:$G</definedName>
    <definedName name="Z_F5DC1603_F845_4D70_8C96_D232634C0533_.wvu.FilterData" localSheetId="2" hidden="1">Assessment!$D$11</definedName>
    <definedName name="Z_F5DC1603_F845_4D70_8C96_D232634C0533_.wvu.PrintArea" localSheetId="2" hidden="1">Assessment!$A$1:$G$57</definedName>
    <definedName name="Z_F5DC1603_F845_4D70_8C96_D232634C0533_.wvu.PrintArea" localSheetId="0" hidden="1">'Bureau Profile'!$A$1:$I$71</definedName>
    <definedName name="Z_F5DC1603_F845_4D70_8C96_D232634C0533_.wvu.PrintArea" localSheetId="3" hidden="1">Evaluation!$A$1:$K$53</definedName>
    <definedName name="Z_F5DC1603_F845_4D70_8C96_D232634C0533_.wvu.PrintArea" localSheetId="1" hidden="1">'Title VI Compliance'!$A$1:$F$32</definedName>
  </definedNames>
  <calcPr calcId="191029" concurrentCalc="0"/>
  <customWorkbookViews>
    <customWorkbookView name="Jen Clodius - Personal View" guid="{5FB8B241-EC56-4810-9F0B-B7FD05BA3070}" mergeInterval="0" personalView="1" xWindow="1312" yWindow="54" windowWidth="1246" windowHeight="946" activeSheetId="3"/>
    <customWorkbookView name="Budd, Kenya - Personal View" guid="{DBE6D45E-9113-4509-B2A6-8C17B9617F0B}" mergeInterval="0" personalView="1" maximized="1" xWindow="-8" yWindow="-8" windowWidth="1936" windowHeight="1176" activeSheetId="3"/>
    <customWorkbookView name="Judith Mowry - Personal View" guid="{F5DC1603-F845-4D70-8C96-D232634C0533}" mergeInterval="0" personalView="1" maximized="1" xWindow="-8" yWindow="-8" windowWidth="1696" windowHeight="1026" activeSheetId="3"/>
    <customWorkbookView name="Castruita, Crystal - Personal View" guid="{A7DDA43C-A6B3-4066-AC41-2CBD2AE715E0}" mergeInterval="0" personalView="1" maximized="1" xWindow="-9" yWindow="-9" windowWidth="1298" windowHeight="99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8" i="3" l="1"/>
  <c r="L48" i="3"/>
  <c r="M48" i="3"/>
  <c r="N48" i="3"/>
  <c r="P48" i="3"/>
  <c r="R48" i="3"/>
  <c r="W48" i="3"/>
  <c r="S48" i="3"/>
  <c r="X48" i="3"/>
  <c r="T48" i="3"/>
  <c r="Y48" i="3"/>
  <c r="U48" i="3"/>
  <c r="Z48" i="3"/>
  <c r="C48" i="3"/>
  <c r="K49" i="3"/>
  <c r="L49" i="3"/>
  <c r="M49" i="3"/>
  <c r="N49" i="3"/>
  <c r="P49" i="3"/>
  <c r="R49" i="3"/>
  <c r="W49" i="3"/>
  <c r="S49" i="3"/>
  <c r="X49" i="3"/>
  <c r="T49" i="3"/>
  <c r="Y49" i="3"/>
  <c r="U49" i="3"/>
  <c r="Z49" i="3"/>
  <c r="C49" i="3"/>
  <c r="K50" i="3"/>
  <c r="L50" i="3"/>
  <c r="M50" i="3"/>
  <c r="N50" i="3"/>
  <c r="P50" i="3"/>
  <c r="R50" i="3"/>
  <c r="W50" i="3"/>
  <c r="S50" i="3"/>
  <c r="X50" i="3"/>
  <c r="T50" i="3"/>
  <c r="Y50" i="3"/>
  <c r="U50" i="3"/>
  <c r="Z50" i="3"/>
  <c r="C50" i="3"/>
  <c r="K51" i="3"/>
  <c r="L51" i="3"/>
  <c r="M51" i="3"/>
  <c r="N51" i="3"/>
  <c r="P51" i="3"/>
  <c r="R51" i="3"/>
  <c r="W51" i="3"/>
  <c r="S51" i="3"/>
  <c r="X51" i="3"/>
  <c r="T51" i="3"/>
  <c r="Y51" i="3"/>
  <c r="U51" i="3"/>
  <c r="Z51" i="3"/>
  <c r="C51" i="3"/>
  <c r="K52" i="3"/>
  <c r="L52" i="3"/>
  <c r="M52" i="3"/>
  <c r="N52" i="3"/>
  <c r="P52" i="3"/>
  <c r="R52" i="3"/>
  <c r="W52" i="3"/>
  <c r="S52" i="3"/>
  <c r="X52" i="3"/>
  <c r="T52" i="3"/>
  <c r="Y52" i="3"/>
  <c r="U52" i="3"/>
  <c r="Z52" i="3"/>
  <c r="C52" i="3"/>
  <c r="K53" i="3"/>
  <c r="L53" i="3"/>
  <c r="M53" i="3"/>
  <c r="N53" i="3"/>
  <c r="P53" i="3"/>
  <c r="R53" i="3"/>
  <c r="W53" i="3"/>
  <c r="S53" i="3"/>
  <c r="X53" i="3"/>
  <c r="T53" i="3"/>
  <c r="Y53" i="3"/>
  <c r="U53" i="3"/>
  <c r="Z53" i="3"/>
  <c r="C53" i="3"/>
  <c r="K39" i="3"/>
  <c r="L39" i="3"/>
  <c r="M39" i="3"/>
  <c r="N39" i="3"/>
  <c r="P39" i="3"/>
  <c r="R39" i="3"/>
  <c r="W39" i="3"/>
  <c r="S39" i="3"/>
  <c r="X39" i="3"/>
  <c r="T39" i="3"/>
  <c r="Y39" i="3"/>
  <c r="U39" i="3"/>
  <c r="Z39" i="3"/>
  <c r="C39" i="3"/>
  <c r="K36" i="3"/>
  <c r="L36" i="3"/>
  <c r="M36" i="3"/>
  <c r="N36" i="3"/>
  <c r="P36" i="3"/>
  <c r="R36" i="3"/>
  <c r="W36" i="3"/>
  <c r="S36" i="3"/>
  <c r="X36" i="3"/>
  <c r="T36" i="3"/>
  <c r="Y36" i="3"/>
  <c r="U36" i="3"/>
  <c r="Z36" i="3"/>
  <c r="C36" i="3"/>
  <c r="D57" i="3"/>
  <c r="K13" i="3"/>
  <c r="L13" i="3"/>
  <c r="M13" i="3"/>
  <c r="N13" i="3"/>
  <c r="K14" i="3"/>
  <c r="L14" i="3"/>
  <c r="M14" i="3"/>
  <c r="N14" i="3"/>
  <c r="K15" i="3"/>
  <c r="L15" i="3"/>
  <c r="M15" i="3"/>
  <c r="N15" i="3"/>
  <c r="K16" i="3"/>
  <c r="L16" i="3"/>
  <c r="M16" i="3"/>
  <c r="N16" i="3"/>
  <c r="K17" i="3"/>
  <c r="L17" i="3"/>
  <c r="M17" i="3"/>
  <c r="N17" i="3"/>
  <c r="K18" i="3"/>
  <c r="L18" i="3"/>
  <c r="M18" i="3"/>
  <c r="N18" i="3"/>
  <c r="K19" i="3"/>
  <c r="L19" i="3"/>
  <c r="M19" i="3"/>
  <c r="N19" i="3"/>
  <c r="K20" i="3"/>
  <c r="L20" i="3"/>
  <c r="M20" i="3"/>
  <c r="N20" i="3"/>
  <c r="K21" i="3"/>
  <c r="L21" i="3"/>
  <c r="M21" i="3"/>
  <c r="N21" i="3"/>
  <c r="K22" i="3"/>
  <c r="L22" i="3"/>
  <c r="M22" i="3"/>
  <c r="N22" i="3"/>
  <c r="K23" i="3"/>
  <c r="L23" i="3"/>
  <c r="M23" i="3"/>
  <c r="N23" i="3"/>
  <c r="K24" i="3"/>
  <c r="L24" i="3"/>
  <c r="M24" i="3"/>
  <c r="N24" i="3"/>
  <c r="K25" i="3"/>
  <c r="L25" i="3"/>
  <c r="M25" i="3"/>
  <c r="N25" i="3"/>
  <c r="K26" i="3"/>
  <c r="L26" i="3"/>
  <c r="M26" i="3"/>
  <c r="N26" i="3"/>
  <c r="K27" i="3"/>
  <c r="L27" i="3"/>
  <c r="M27" i="3"/>
  <c r="N27" i="3"/>
  <c r="K28" i="3"/>
  <c r="L28" i="3"/>
  <c r="M28" i="3"/>
  <c r="N28" i="3"/>
  <c r="K29" i="3"/>
  <c r="L29" i="3"/>
  <c r="M29" i="3"/>
  <c r="N29" i="3"/>
  <c r="K30" i="3"/>
  <c r="L30" i="3"/>
  <c r="M30" i="3"/>
  <c r="N30" i="3"/>
  <c r="K31" i="3"/>
  <c r="L31" i="3"/>
  <c r="M31" i="3"/>
  <c r="N31" i="3"/>
  <c r="K32" i="3"/>
  <c r="L32" i="3"/>
  <c r="M32" i="3"/>
  <c r="N32" i="3"/>
  <c r="K33" i="3"/>
  <c r="L33" i="3"/>
  <c r="M33" i="3"/>
  <c r="N33" i="3"/>
  <c r="K34" i="3"/>
  <c r="L34" i="3"/>
  <c r="M34" i="3"/>
  <c r="N34" i="3"/>
  <c r="K35" i="3"/>
  <c r="L35" i="3"/>
  <c r="M35" i="3"/>
  <c r="N35" i="3"/>
  <c r="K37" i="3"/>
  <c r="L37" i="3"/>
  <c r="M37" i="3"/>
  <c r="N37" i="3"/>
  <c r="K38" i="3"/>
  <c r="L38" i="3"/>
  <c r="M38" i="3"/>
  <c r="N38" i="3"/>
  <c r="K40" i="3"/>
  <c r="L40" i="3"/>
  <c r="M40" i="3"/>
  <c r="N40" i="3"/>
  <c r="K41" i="3"/>
  <c r="L41" i="3"/>
  <c r="M41" i="3"/>
  <c r="N41" i="3"/>
  <c r="K42" i="3"/>
  <c r="L42" i="3"/>
  <c r="M42" i="3"/>
  <c r="N42" i="3"/>
  <c r="K43" i="3"/>
  <c r="L43" i="3"/>
  <c r="M43" i="3"/>
  <c r="N43" i="3"/>
  <c r="K44" i="3"/>
  <c r="L44" i="3"/>
  <c r="M44" i="3"/>
  <c r="N44" i="3"/>
  <c r="K45" i="3"/>
  <c r="L45" i="3"/>
  <c r="M45" i="3"/>
  <c r="N45" i="3"/>
  <c r="K46" i="3"/>
  <c r="L46" i="3"/>
  <c r="M46" i="3"/>
  <c r="N46" i="3"/>
  <c r="K47" i="3"/>
  <c r="L47" i="3"/>
  <c r="M47" i="3"/>
  <c r="N47" i="3"/>
  <c r="K54" i="3"/>
  <c r="L54" i="3"/>
  <c r="M54" i="3"/>
  <c r="N54" i="3"/>
  <c r="K55" i="3"/>
  <c r="L55" i="3"/>
  <c r="M55" i="3"/>
  <c r="N55" i="3"/>
  <c r="K56" i="3"/>
  <c r="L56" i="3"/>
  <c r="M56" i="3"/>
  <c r="N56" i="3"/>
  <c r="E57" i="3"/>
  <c r="L57" i="3"/>
  <c r="F57" i="3"/>
  <c r="M57" i="3"/>
  <c r="G57" i="3"/>
  <c r="N57" i="3"/>
  <c r="K57" i="3"/>
  <c r="C47" i="4"/>
  <c r="L12" i="3"/>
  <c r="M12" i="3"/>
  <c r="N12" i="3"/>
  <c r="K12" i="3"/>
  <c r="P57" i="3"/>
  <c r="P25" i="3"/>
  <c r="T25" i="3"/>
  <c r="Y25" i="3"/>
  <c r="P38" i="3"/>
  <c r="P55" i="3"/>
  <c r="P47" i="3"/>
  <c r="T47" i="3"/>
  <c r="Y47" i="3"/>
  <c r="P42" i="3"/>
  <c r="T42" i="3"/>
  <c r="Y42" i="3"/>
  <c r="P34" i="3"/>
  <c r="P27" i="3"/>
  <c r="T27" i="3"/>
  <c r="Y27" i="3"/>
  <c r="P26" i="3"/>
  <c r="T26" i="3"/>
  <c r="Y26" i="3"/>
  <c r="P31" i="3"/>
  <c r="P23" i="3"/>
  <c r="T23" i="3"/>
  <c r="Y23" i="3"/>
  <c r="P45" i="3"/>
  <c r="T45" i="3"/>
  <c r="Y45" i="3"/>
  <c r="P15" i="3"/>
  <c r="P56" i="3"/>
  <c r="P46" i="3"/>
  <c r="P44" i="3"/>
  <c r="P41" i="3"/>
  <c r="T41" i="3"/>
  <c r="Y41" i="3"/>
  <c r="P40" i="3"/>
  <c r="P35" i="3"/>
  <c r="T35" i="3"/>
  <c r="Y35" i="3"/>
  <c r="P32" i="3"/>
  <c r="P30" i="3"/>
  <c r="P28" i="3"/>
  <c r="P24" i="3"/>
  <c r="P20" i="3"/>
  <c r="P19" i="3"/>
  <c r="P17" i="3"/>
  <c r="P16" i="3"/>
  <c r="P13" i="3"/>
  <c r="T13" i="3"/>
  <c r="Y13" i="3"/>
  <c r="P43" i="3"/>
  <c r="P37" i="3"/>
  <c r="T37" i="3"/>
  <c r="Y37" i="3"/>
  <c r="P29" i="3"/>
  <c r="T29" i="3"/>
  <c r="Y29" i="3"/>
  <c r="P22" i="3"/>
  <c r="P14" i="3"/>
  <c r="P21" i="3"/>
  <c r="T21" i="3"/>
  <c r="Y21" i="3"/>
  <c r="P54" i="3"/>
  <c r="P33" i="3"/>
  <c r="P18" i="3"/>
  <c r="T18" i="3"/>
  <c r="Y18" i="3"/>
  <c r="P12" i="3"/>
  <c r="R12" i="3"/>
  <c r="W12" i="3"/>
  <c r="U33" i="3"/>
  <c r="Z33" i="3"/>
  <c r="S33" i="3"/>
  <c r="X33" i="3"/>
  <c r="R33" i="3"/>
  <c r="W33" i="3"/>
  <c r="U14" i="3"/>
  <c r="Z14" i="3"/>
  <c r="S14" i="3"/>
  <c r="X14" i="3"/>
  <c r="R14" i="3"/>
  <c r="W14" i="3"/>
  <c r="R43" i="3"/>
  <c r="W43" i="3"/>
  <c r="S43" i="3"/>
  <c r="X43" i="3"/>
  <c r="U43" i="3"/>
  <c r="Z43" i="3"/>
  <c r="U17" i="3"/>
  <c r="Z17" i="3"/>
  <c r="R17" i="3"/>
  <c r="W17" i="3"/>
  <c r="S17" i="3"/>
  <c r="X17" i="3"/>
  <c r="S28" i="3"/>
  <c r="X28" i="3"/>
  <c r="U28" i="3"/>
  <c r="Z28" i="3"/>
  <c r="R28" i="3"/>
  <c r="W28" i="3"/>
  <c r="U46" i="3"/>
  <c r="Z46" i="3"/>
  <c r="R46" i="3"/>
  <c r="W46" i="3"/>
  <c r="S46" i="3"/>
  <c r="X46" i="3"/>
  <c r="R56" i="3"/>
  <c r="W56" i="3"/>
  <c r="S56" i="3"/>
  <c r="X56" i="3"/>
  <c r="U56" i="3"/>
  <c r="Z56" i="3"/>
  <c r="S34" i="3"/>
  <c r="X34" i="3"/>
  <c r="R34" i="3"/>
  <c r="W34" i="3"/>
  <c r="U34" i="3"/>
  <c r="Z34" i="3"/>
  <c r="R55" i="3"/>
  <c r="W55" i="3"/>
  <c r="U55" i="3"/>
  <c r="Z55" i="3"/>
  <c r="S55" i="3"/>
  <c r="X55" i="3"/>
  <c r="T17" i="3"/>
  <c r="Y17" i="3"/>
  <c r="T33" i="3"/>
  <c r="Y33" i="3"/>
  <c r="R22" i="3"/>
  <c r="W22" i="3"/>
  <c r="S22" i="3"/>
  <c r="X22" i="3"/>
  <c r="U22" i="3"/>
  <c r="Z22" i="3"/>
  <c r="R19" i="3"/>
  <c r="W19" i="3"/>
  <c r="S19" i="3"/>
  <c r="X19" i="3"/>
  <c r="U19" i="3"/>
  <c r="Z19" i="3"/>
  <c r="U30" i="3"/>
  <c r="Z30" i="3"/>
  <c r="R30" i="3"/>
  <c r="W30" i="3"/>
  <c r="S30" i="3"/>
  <c r="X30" i="3"/>
  <c r="S40" i="3"/>
  <c r="X40" i="3"/>
  <c r="U40" i="3"/>
  <c r="Z40" i="3"/>
  <c r="R40" i="3"/>
  <c r="W40" i="3"/>
  <c r="R15" i="3"/>
  <c r="W15" i="3"/>
  <c r="S15" i="3"/>
  <c r="X15" i="3"/>
  <c r="U15" i="3"/>
  <c r="Z15" i="3"/>
  <c r="R31" i="3"/>
  <c r="W31" i="3"/>
  <c r="S31" i="3"/>
  <c r="X31" i="3"/>
  <c r="U31" i="3"/>
  <c r="Z31" i="3"/>
  <c r="R38" i="3"/>
  <c r="W38" i="3"/>
  <c r="S38" i="3"/>
  <c r="X38" i="3"/>
  <c r="U38" i="3"/>
  <c r="Z38" i="3"/>
  <c r="T14" i="3"/>
  <c r="Y14" i="3"/>
  <c r="T22" i="3"/>
  <c r="Y22" i="3"/>
  <c r="T30" i="3"/>
  <c r="Y30" i="3"/>
  <c r="T34" i="3"/>
  <c r="Y34" i="3"/>
  <c r="T38" i="3"/>
  <c r="Y38" i="3"/>
  <c r="T46" i="3"/>
  <c r="Y46" i="3"/>
  <c r="T55" i="3"/>
  <c r="Y55" i="3"/>
  <c r="U21" i="3"/>
  <c r="Z21" i="3"/>
  <c r="S21" i="3"/>
  <c r="X21" i="3"/>
  <c r="R21" i="3"/>
  <c r="W21" i="3"/>
  <c r="U29" i="3"/>
  <c r="Z29" i="3"/>
  <c r="R29" i="3"/>
  <c r="W29" i="3"/>
  <c r="S29" i="3"/>
  <c r="X29" i="3"/>
  <c r="U13" i="3"/>
  <c r="Z13" i="3"/>
  <c r="R13" i="3"/>
  <c r="W13" i="3"/>
  <c r="S13" i="3"/>
  <c r="X13" i="3"/>
  <c r="S20" i="3"/>
  <c r="X20" i="3"/>
  <c r="R20" i="3"/>
  <c r="W20" i="3"/>
  <c r="U20" i="3"/>
  <c r="Z20" i="3"/>
  <c r="S32" i="3"/>
  <c r="X32" i="3"/>
  <c r="U32" i="3"/>
  <c r="Z32" i="3"/>
  <c r="R32" i="3"/>
  <c r="W32" i="3"/>
  <c r="U41" i="3"/>
  <c r="Z41" i="3"/>
  <c r="S41" i="3"/>
  <c r="X41" i="3"/>
  <c r="R41" i="3"/>
  <c r="W41" i="3"/>
  <c r="U45" i="3"/>
  <c r="Z45" i="3"/>
  <c r="R45" i="3"/>
  <c r="W45" i="3"/>
  <c r="S45" i="3"/>
  <c r="X45" i="3"/>
  <c r="S26" i="3"/>
  <c r="X26" i="3"/>
  <c r="U26" i="3"/>
  <c r="Z26" i="3"/>
  <c r="R26" i="3"/>
  <c r="W26" i="3"/>
  <c r="U42" i="3"/>
  <c r="Z42" i="3"/>
  <c r="R42" i="3"/>
  <c r="W42" i="3"/>
  <c r="S42" i="3"/>
  <c r="X42" i="3"/>
  <c r="U25" i="3"/>
  <c r="Z25" i="3"/>
  <c r="S25" i="3"/>
  <c r="X25" i="3"/>
  <c r="R25" i="3"/>
  <c r="W25" i="3"/>
  <c r="T15" i="3"/>
  <c r="Y15" i="3"/>
  <c r="T19" i="3"/>
  <c r="Y19" i="3"/>
  <c r="T31" i="3"/>
  <c r="Y31" i="3"/>
  <c r="T43" i="3"/>
  <c r="Y43" i="3"/>
  <c r="T56" i="3"/>
  <c r="Y56" i="3"/>
  <c r="S18" i="3"/>
  <c r="X18" i="3"/>
  <c r="R18" i="3"/>
  <c r="W18" i="3"/>
  <c r="U18" i="3"/>
  <c r="Z18" i="3"/>
  <c r="U37" i="3"/>
  <c r="Z37" i="3"/>
  <c r="R37" i="3"/>
  <c r="W37" i="3"/>
  <c r="S37" i="3"/>
  <c r="X37" i="3"/>
  <c r="S16" i="3"/>
  <c r="X16" i="3"/>
  <c r="U16" i="3"/>
  <c r="Z16" i="3"/>
  <c r="R16" i="3"/>
  <c r="W16" i="3"/>
  <c r="S24" i="3"/>
  <c r="X24" i="3"/>
  <c r="R24" i="3"/>
  <c r="W24" i="3"/>
  <c r="U24" i="3"/>
  <c r="Z24" i="3"/>
  <c r="R35" i="3"/>
  <c r="W35" i="3"/>
  <c r="U35" i="3"/>
  <c r="Z35" i="3"/>
  <c r="S35" i="3"/>
  <c r="X35" i="3"/>
  <c r="S44" i="3"/>
  <c r="X44" i="3"/>
  <c r="R44" i="3"/>
  <c r="W44" i="3"/>
  <c r="U44" i="3"/>
  <c r="Z44" i="3"/>
  <c r="R23" i="3"/>
  <c r="W23" i="3"/>
  <c r="U23" i="3"/>
  <c r="Z23" i="3"/>
  <c r="S23" i="3"/>
  <c r="X23" i="3"/>
  <c r="R27" i="3"/>
  <c r="W27" i="3"/>
  <c r="S27" i="3"/>
  <c r="X27" i="3"/>
  <c r="U27" i="3"/>
  <c r="Z27" i="3"/>
  <c r="R47" i="3"/>
  <c r="W47" i="3"/>
  <c r="U47" i="3"/>
  <c r="Z47" i="3"/>
  <c r="S47" i="3"/>
  <c r="X47" i="3"/>
  <c r="T16" i="3"/>
  <c r="Y16" i="3"/>
  <c r="T20" i="3"/>
  <c r="Y20" i="3"/>
  <c r="T24" i="3"/>
  <c r="Y24" i="3"/>
  <c r="T28" i="3"/>
  <c r="Y28" i="3"/>
  <c r="T32" i="3"/>
  <c r="Y32" i="3"/>
  <c r="T40" i="3"/>
  <c r="Y40" i="3"/>
  <c r="T44" i="3"/>
  <c r="Y44" i="3"/>
  <c r="S57" i="3"/>
  <c r="X57" i="3"/>
  <c r="T57" i="3"/>
  <c r="Y57" i="3"/>
  <c r="U57" i="3"/>
  <c r="Z57" i="3"/>
  <c r="S54" i="3"/>
  <c r="X54" i="3"/>
  <c r="T54" i="3"/>
  <c r="Y54" i="3"/>
  <c r="U54" i="3"/>
  <c r="Z54" i="3"/>
  <c r="R54" i="3"/>
  <c r="W54" i="3"/>
  <c r="R57" i="3"/>
  <c r="W57" i="3"/>
  <c r="U12" i="3"/>
  <c r="Z12" i="3"/>
  <c r="S12" i="3"/>
  <c r="X12" i="3"/>
  <c r="T12" i="3"/>
  <c r="Y12" i="3"/>
  <c r="C56" i="3"/>
  <c r="C43" i="3"/>
  <c r="C43" i="4"/>
  <c r="C54" i="3"/>
  <c r="C54" i="4"/>
  <c r="C24" i="3"/>
  <c r="C24" i="4"/>
  <c r="C38" i="3"/>
  <c r="C38" i="4"/>
  <c r="C57" i="3"/>
  <c r="C52" i="4"/>
  <c r="C22" i="3"/>
  <c r="C22" i="4"/>
  <c r="C26" i="3"/>
  <c r="C26" i="4"/>
  <c r="C23" i="3"/>
  <c r="C23" i="4"/>
  <c r="C15" i="3"/>
  <c r="C15" i="4"/>
  <c r="C44" i="3"/>
  <c r="C44" i="4"/>
  <c r="C28" i="3"/>
  <c r="C28" i="4"/>
  <c r="C20" i="3"/>
  <c r="C20" i="4"/>
  <c r="C45" i="3"/>
  <c r="C45" i="4"/>
  <c r="C27" i="3"/>
  <c r="C27" i="4"/>
  <c r="C35" i="3"/>
  <c r="C35" i="4"/>
  <c r="C12" i="3"/>
  <c r="C12" i="4"/>
  <c r="C49" i="4"/>
  <c r="C34" i="3"/>
  <c r="C34" i="4"/>
  <c r="C42" i="3"/>
  <c r="C42" i="4"/>
  <c r="C37" i="3"/>
  <c r="C37" i="4"/>
  <c r="C21" i="3"/>
  <c r="C21" i="4"/>
  <c r="C31" i="3"/>
  <c r="C31" i="4"/>
  <c r="C51" i="4"/>
  <c r="C53" i="4"/>
  <c r="C55" i="3"/>
  <c r="C55" i="4"/>
  <c r="C48" i="4"/>
  <c r="C16" i="3"/>
  <c r="C16" i="4"/>
  <c r="C14" i="3"/>
  <c r="C14" i="4"/>
  <c r="C29" i="3"/>
  <c r="C29" i="4"/>
  <c r="C17" i="3"/>
  <c r="C17" i="4"/>
  <c r="C18" i="3"/>
  <c r="C18" i="4"/>
  <c r="C41" i="3"/>
  <c r="C41" i="4"/>
  <c r="C33" i="3"/>
  <c r="C33" i="4"/>
  <c r="C36" i="4"/>
  <c r="C13" i="3"/>
  <c r="C13" i="4"/>
  <c r="C50" i="4"/>
  <c r="C46" i="3"/>
  <c r="C32" i="3"/>
  <c r="C32" i="4"/>
  <c r="C39" i="4"/>
  <c r="J3" i="4"/>
  <c r="C6" i="4"/>
  <c r="A48" i="4"/>
  <c r="B48" i="4"/>
  <c r="A49" i="4"/>
  <c r="B49" i="4"/>
  <c r="A50" i="4"/>
  <c r="B50" i="4"/>
  <c r="A51" i="4"/>
  <c r="B51" i="4"/>
  <c r="A52" i="4"/>
  <c r="B52" i="4"/>
  <c r="A53" i="4"/>
  <c r="B53" i="4"/>
  <c r="A54" i="4"/>
  <c r="B54" i="4"/>
  <c r="A55" i="4"/>
  <c r="B55" i="4"/>
  <c r="A32" i="4"/>
  <c r="B32" i="4"/>
  <c r="A33" i="4"/>
  <c r="B33" i="4"/>
  <c r="A34" i="4"/>
  <c r="B34" i="4"/>
  <c r="A35" i="4"/>
  <c r="B35" i="4"/>
  <c r="A36" i="4"/>
  <c r="B36" i="4"/>
  <c r="A37" i="4"/>
  <c r="B37" i="4"/>
  <c r="A38" i="4"/>
  <c r="B38" i="4"/>
  <c r="B23" i="4"/>
  <c r="B24" i="4"/>
  <c r="A23" i="4"/>
  <c r="A24" i="4"/>
  <c r="B15" i="4"/>
  <c r="B16" i="4"/>
  <c r="B17" i="4"/>
  <c r="B18" i="4"/>
  <c r="A16" i="4"/>
  <c r="A17" i="4"/>
  <c r="A18" i="4"/>
  <c r="D6" i="3"/>
  <c r="E6" i="3"/>
  <c r="C9" i="3"/>
  <c r="F6" i="3"/>
  <c r="G6" i="3"/>
  <c r="A1" i="2"/>
  <c r="F1" i="2"/>
  <c r="F33" i="1"/>
  <c r="R37" i="1"/>
  <c r="E35" i="1"/>
  <c r="A12" i="4"/>
  <c r="B12" i="4"/>
  <c r="A13" i="4"/>
  <c r="B13" i="4"/>
  <c r="A14" i="4"/>
  <c r="B14" i="4"/>
  <c r="A15" i="4"/>
  <c r="A19" i="4"/>
  <c r="B19" i="4"/>
  <c r="A20" i="4"/>
  <c r="B20" i="4"/>
  <c r="A21" i="4"/>
  <c r="B21" i="4"/>
  <c r="A22" i="4"/>
  <c r="B22" i="4"/>
  <c r="A25" i="4"/>
  <c r="B25" i="4"/>
  <c r="A26" i="4"/>
  <c r="B26" i="4"/>
  <c r="A27" i="4"/>
  <c r="B27" i="4"/>
  <c r="A28" i="4"/>
  <c r="B28" i="4"/>
  <c r="A29" i="4"/>
  <c r="B29" i="4"/>
  <c r="A30" i="4"/>
  <c r="B30" i="4"/>
  <c r="A31" i="4"/>
  <c r="B31" i="4"/>
  <c r="A39" i="4"/>
  <c r="B39" i="4"/>
  <c r="A40" i="4"/>
  <c r="B40" i="4"/>
  <c r="A41" i="4"/>
  <c r="B41" i="4"/>
  <c r="A42" i="4"/>
  <c r="B42" i="4"/>
  <c r="A43" i="4"/>
  <c r="B43" i="4"/>
  <c r="A44" i="4"/>
  <c r="B44" i="4"/>
  <c r="A45" i="4"/>
  <c r="B45" i="4"/>
  <c r="A46" i="4"/>
  <c r="B46" i="4"/>
  <c r="A47" i="4"/>
  <c r="B47" i="4"/>
  <c r="B11" i="4"/>
  <c r="A11" i="4"/>
  <c r="E1" i="3"/>
  <c r="A1" i="3"/>
  <c r="R55" i="1"/>
  <c r="R54" i="1"/>
  <c r="R52" i="1"/>
  <c r="R38" i="1"/>
  <c r="E36" i="1"/>
  <c r="R51" i="1"/>
  <c r="R49" i="1"/>
  <c r="R50" i="1"/>
  <c r="R47" i="1"/>
  <c r="R48" i="1"/>
  <c r="K8" i="4"/>
  <c r="K6" i="4"/>
  <c r="K3" i="4"/>
  <c r="J5" i="4"/>
  <c r="K5" i="4"/>
  <c r="K4" i="4"/>
  <c r="J4" i="4"/>
  <c r="J7" i="4"/>
  <c r="K7" i="4"/>
  <c r="J6" i="4"/>
  <c r="J8" i="4"/>
  <c r="B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Stickler, Doug</author>
  </authors>
  <commentList>
    <comment ref="B54" authorId="0" shapeId="0" xr:uid="{00000000-0006-0000-0000-000001000000}">
      <text>
        <r>
          <rPr>
            <b/>
            <sz val="9"/>
            <color indexed="81"/>
            <rFont val="Tahoma"/>
            <charset val="1"/>
          </rPr>
          <t>Stickler, Doug:</t>
        </r>
        <r>
          <rPr>
            <sz val="9"/>
            <color indexed="81"/>
            <rFont val="Tahoma"/>
            <charset val="1"/>
          </rPr>
          <t xml:space="preserve">
Assumes "Management Level" means supervisory positions.</t>
        </r>
      </text>
    </comment>
  </commentList>
</comments>
</file>

<file path=xl/sharedStrings.xml><?xml version="1.0" encoding="utf-8"?>
<sst xmlns="http://schemas.openxmlformats.org/spreadsheetml/2006/main" count="232" uniqueCount="205">
  <si>
    <t>Data, Metrics &amp; Continuous Quality Improvement</t>
  </si>
  <si>
    <t xml:space="preserve">Responses Include: </t>
  </si>
  <si>
    <t>Yes</t>
  </si>
  <si>
    <t>No</t>
  </si>
  <si>
    <t>Bureau Name</t>
  </si>
  <si>
    <t>Fiscal Year for Start of Plan</t>
  </si>
  <si>
    <t>Date Plan Submitted</t>
  </si>
  <si>
    <t>Director Name</t>
  </si>
  <si>
    <t>Fiscal Year for End of 5 yr Plan</t>
  </si>
  <si>
    <t>Commissioner in charge</t>
  </si>
  <si>
    <t>Commissioner Amanda Fritz</t>
  </si>
  <si>
    <t>Mayor Charlie Hales</t>
  </si>
  <si>
    <t>Commissioner Nick Fish</t>
  </si>
  <si>
    <t>Commissioner Steve Novick</t>
  </si>
  <si>
    <t>Commissioner Dan Saltzman</t>
  </si>
  <si>
    <t>City Auditor LaVonne Griffin-Valade</t>
  </si>
  <si>
    <t>Commissioner in Charge</t>
  </si>
  <si>
    <t>Bureau Service Area Category</t>
  </si>
  <si>
    <t>Public Safety Service Area</t>
  </si>
  <si>
    <t>Parks, Recreation, &amp; Culture Service Area</t>
  </si>
  <si>
    <t>Public Utilities Service Area</t>
  </si>
  <si>
    <t>Community Development Service Area</t>
  </si>
  <si>
    <r>
      <t>City Support Services Service Area</t>
    </r>
    <r>
      <rPr>
        <sz val="11"/>
        <color theme="1"/>
        <rFont val="Calibri"/>
        <family val="2"/>
        <scheme val="minor"/>
      </rPr>
      <t xml:space="preserve"> </t>
    </r>
  </si>
  <si>
    <t>Transportation &amp; Parking Service Area</t>
  </si>
  <si>
    <t>Elected Officials Service Area</t>
  </si>
  <si>
    <t xml:space="preserve">Please provide the following information. Responses should be entered in the yellow fields. </t>
  </si>
  <si>
    <t>Race</t>
  </si>
  <si>
    <t>White</t>
  </si>
  <si>
    <t>Asian</t>
  </si>
  <si>
    <t>Black</t>
  </si>
  <si>
    <t>Hispanic</t>
  </si>
  <si>
    <t>Number of Management Level positions held by people of color</t>
  </si>
  <si>
    <t>Number of employees of color who are represented</t>
  </si>
  <si>
    <t>Total number of represented employees</t>
  </si>
  <si>
    <t>Two or more races</t>
  </si>
  <si>
    <t>Bureau demographics can be pulled from here:</t>
  </si>
  <si>
    <t>Hawaiian or Pacific Islander</t>
  </si>
  <si>
    <t>American Indian or Alaskan Native</t>
  </si>
  <si>
    <t>Declined to state</t>
  </si>
  <si>
    <t>http://www.portlandoregon.gov/oehr/eeoswf.cfm</t>
  </si>
  <si>
    <t>Percent of employees</t>
  </si>
  <si>
    <t>Number of Languages spoken within the Bureau</t>
  </si>
  <si>
    <t>Bureau CEC Rep #1</t>
  </si>
  <si>
    <t>Bureau CEC Rep #2</t>
  </si>
  <si>
    <t>Bureau AA Coordinator</t>
  </si>
  <si>
    <t>Bureau Title VI Coordinator</t>
  </si>
  <si>
    <t>Contracting</t>
  </si>
  <si>
    <t>Bureau Workforce Demographics</t>
  </si>
  <si>
    <t>Bureau Contracting Practices</t>
  </si>
  <si>
    <t xml:space="preserve">Total Number of Management Level positions </t>
  </si>
  <si>
    <t>Total number of Employees</t>
  </si>
  <si>
    <t>Percent of Non-rep emloyees</t>
  </si>
  <si>
    <t>Percent of Represented Employees</t>
  </si>
  <si>
    <t>Percent of represented employees  of color</t>
  </si>
  <si>
    <t xml:space="preserve">Percent of white represented employees </t>
  </si>
  <si>
    <t>Percent of white managers</t>
  </si>
  <si>
    <t>Percent of managers of color</t>
  </si>
  <si>
    <t>Percent of Contracts with MWESB Firms</t>
  </si>
  <si>
    <t>Percent of non-MWESB contracts</t>
  </si>
  <si>
    <t>M (minority-owned businesses)</t>
  </si>
  <si>
    <t>W (women-owned businesses)</t>
  </si>
  <si>
    <t>ESB (emerging small businesses)</t>
  </si>
  <si>
    <t>The following demographics should be pulled from the most recent Affirmative Action Report:</t>
  </si>
  <si>
    <t>Plans exist to do this but have not yet been implemented. It may happen but inconsistently and with limited success</t>
  </si>
  <si>
    <t>This is in place, or occurs regularly. We have evidence of its use and are assessing its effectiveness.</t>
  </si>
  <si>
    <t>This is in place with clear evidence of success. Structural change has been made in order to be effective in this area</t>
  </si>
  <si>
    <t xml:space="preserve">This is part of our routine, and identity. We model it for others. Practice has resulted in effective sustainable changes </t>
  </si>
  <si>
    <t>A.</t>
  </si>
  <si>
    <t>Organizational Commitment</t>
  </si>
  <si>
    <t xml:space="preserve">Public written commitment to address/eliminate racial and ethnic inequities exists in guiding documentation: mission, vision, goals. </t>
  </si>
  <si>
    <t>Equity Baseline Assessment</t>
  </si>
  <si>
    <t>B.</t>
  </si>
  <si>
    <t>C.</t>
  </si>
  <si>
    <t>Performance appraisals/evaluations include progress on racial equity and cultural responsiveness goals.</t>
  </si>
  <si>
    <t>D.</t>
  </si>
  <si>
    <t>Community Access and Partnership</t>
  </si>
  <si>
    <t>Communities of color are involved in investment and/or service decisions that impact them directly (whether collectively or as individual communities).</t>
  </si>
  <si>
    <t>The following demographics should be pulled from SAP an internal Bureau survey:</t>
  </si>
  <si>
    <t>Average Program Level Score</t>
  </si>
  <si>
    <t>Overall Score on Continum</t>
  </si>
  <si>
    <t>Exclusive</t>
  </si>
  <si>
    <t>Passive</t>
  </si>
  <si>
    <t>Symbolic</t>
  </si>
  <si>
    <t>Identity Change</t>
  </si>
  <si>
    <t>Structural Change</t>
  </si>
  <si>
    <t>Full Inclusion</t>
  </si>
  <si>
    <t>Leadership and Management</t>
  </si>
  <si>
    <t>Workforce</t>
  </si>
  <si>
    <t>Data available from Bureau of Purchases.</t>
  </si>
  <si>
    <t>E.</t>
  </si>
  <si>
    <t>F.</t>
  </si>
  <si>
    <t xml:space="preserve">Percent People of Color </t>
  </si>
  <si>
    <t>Percent People of color</t>
  </si>
  <si>
    <t>Percent People of color in Management Positions</t>
  </si>
  <si>
    <t>Percent managers of color</t>
  </si>
  <si>
    <t>is:</t>
  </si>
  <si>
    <t xml:space="preserve">List any areas of underutilization </t>
  </si>
  <si>
    <t>Title VI Compliance</t>
  </si>
  <si>
    <t xml:space="preserve">The City of Portland has adopted several policies to further public involvement. Has  your bureau incorporated public involvement as an element of your work? </t>
  </si>
  <si>
    <t>Does your Bureau work to meaningfully engage persons of color,  low income persons and persons with Limited English Proficiency in the decisions that affect them?</t>
  </si>
  <si>
    <t xml:space="preserve">Does the Bureau have the necessary tools to accomplish this?  </t>
  </si>
  <si>
    <r>
      <t>Public involvement</t>
    </r>
    <r>
      <rPr>
        <sz val="12"/>
        <color rgb="FF000000"/>
        <rFont val="Calibri"/>
        <family val="2"/>
        <scheme val="minor"/>
      </rPr>
      <t xml:space="preserve"> </t>
    </r>
  </si>
  <si>
    <t>It is the policy  of the City of Portland to involve the public in important decisions by providing for early, open and continuous participation in planning and decision making.  City decision-making processes must be designed to provide access to persons of color and persons with Limited English Proficiency and to avoid disproportionate adverse human health and environmental impacts on minority and low-income populations.</t>
  </si>
  <si>
    <t>Limited English Proficiency</t>
  </si>
  <si>
    <t xml:space="preserve">It is the policy of the City of Portland to ensure that all people, regardless of their proficiency in English, have meaningful access to the benefits of municipal programs and services.    The City’s Civil Rights Plan provides that  bureaus should identify which documents are  vital to the public’s interaction with that bureau, and translate those documents.  </t>
  </si>
  <si>
    <t xml:space="preserve">Has the bureau evaluated what documents are vital to the public’s interaction with  your bureau? </t>
  </si>
  <si>
    <t xml:space="preserve">Has the bureau translated those vital documents? </t>
  </si>
  <si>
    <t xml:space="preserve">Do you track requests for translation? </t>
  </si>
  <si>
    <t xml:space="preserve">Do you track requests for interpretation? </t>
  </si>
  <si>
    <t xml:space="preserve">Does your bureau have the necessary tools to provide translation and interpretation services? </t>
  </si>
  <si>
    <t xml:space="preserve">Does the bureau use the guidelines for translation and interpretation services outlined in the Title VI Plan? </t>
  </si>
  <si>
    <r>
      <t>Environmental Justice</t>
    </r>
    <r>
      <rPr>
        <sz val="12"/>
        <color rgb="FF000000"/>
        <rFont val="Calibri"/>
        <family val="2"/>
        <scheme val="minor"/>
      </rPr>
      <t xml:space="preserve"> </t>
    </r>
  </si>
  <si>
    <t>It is the policy of the City of Portland to consider whether any decision, service, program or benefit, results in a potential disproportionate adverse human health and environmental effect, including economic effects, on communities of color, tribal communities and other communities underrepresented in public processes.  The City’s Title VI Plan contains Environmental Justice Policy and Analysis Guidelines to facilitate this.</t>
  </si>
  <si>
    <t xml:space="preserve">How does your bureau use the Environmental Justice Policy and Analysis Guidelines? </t>
  </si>
  <si>
    <t xml:space="preserve">Are the cumulative effects of bureau decisions considered when evaluating projects? </t>
  </si>
  <si>
    <t xml:space="preserve">If yes how?  </t>
  </si>
  <si>
    <t xml:space="preserve">Does your bureau evaluate whether the burdens of bureau decisions have a greater impact on communities of color or low income persons? </t>
  </si>
  <si>
    <t xml:space="preserve">How do you analyze this? </t>
  </si>
  <si>
    <t>Complaint Procedures</t>
  </si>
  <si>
    <t xml:space="preserve">The City of Portland’s Title VI Plan has  a complaint procedure for discrimination complaints based on race, color or national origin. </t>
  </si>
  <si>
    <t xml:space="preserve">Does your bureau track complaints based on discrimination based on race, color or national origin?  </t>
  </si>
  <si>
    <t xml:space="preserve">Does your bureau track how complaints based on race, color and national origin are resolved? </t>
  </si>
  <si>
    <t xml:space="preserve">Does your bureau utilize the complaint procedures outlined in the 2013 City of Portland Title VI Plan? </t>
  </si>
  <si>
    <t xml:space="preserve">The City of Portland must work to ensure that its contractors comply with Title VI requirements.  The City of Portland’s contracting template contains required language to this effect.  In addition, c complaints of discriminatory practices by City contactors, subcontractors and grantees must be investigated. </t>
  </si>
  <si>
    <t xml:space="preserve">Is your bureau aware of the City’s Title VI obligations to prevent discrimination by contractors, subcontractors and grantees?    </t>
  </si>
  <si>
    <t xml:space="preserve">Does your bureau track complaints of discrimination based on race, national origin or color by contractors, subcontractors and grantees? </t>
  </si>
  <si>
    <t xml:space="preserve">2b. </t>
  </si>
  <si>
    <t>1b.</t>
  </si>
  <si>
    <t>3b.</t>
  </si>
  <si>
    <t>Does your bureau have the tools to use the environmental justice policy and analysis guidelines?  </t>
  </si>
  <si>
    <t>4b.</t>
  </si>
  <si>
    <t xml:space="preserve">What do you tools do you need to implement at your bureau? </t>
  </si>
  <si>
    <t xml:space="preserve">Does your bureau have the tools to resolve discrimination complaints based on race, color or national origin? </t>
  </si>
  <si>
    <t>Average Score</t>
  </si>
  <si>
    <t xml:space="preserve">If not what tools do you need to provide translation and interpretation? </t>
  </si>
  <si>
    <t>5b</t>
  </si>
  <si>
    <t>List All  Primary Programs, Departments or Divisions</t>
  </si>
  <si>
    <t>If yes, please list examples:</t>
  </si>
  <si>
    <t xml:space="preserve">If yes, what steps do you take to do this? </t>
  </si>
  <si>
    <t>If yes, please list the documents you translate:</t>
  </si>
  <si>
    <t>If no, what tools are needed?</t>
  </si>
  <si>
    <t xml:space="preserve">3b. </t>
  </si>
  <si>
    <t xml:space="preserve">If no, what tools do you need? </t>
  </si>
  <si>
    <t xml:space="preserve">Institutionalization of racism includes formal policies, practices, teaching, and decision-making at all levels. </t>
  </si>
  <si>
    <t xml:space="preserve">Policies exist to diversify the workplace, but in large part they are in non-use or non compliance. Resources are not allocated for implementation or there may be a underlying belief that there isn't a need for anything to change. </t>
  </si>
  <si>
    <t xml:space="preserve">Policies and practices are in place to promote multiculturalism and diversity, but largely do not yield the intended results. Will celebrate different cultures, and identities, but avoids race and racism overtly as topics.  </t>
  </si>
  <si>
    <t xml:space="preserve">Policies and practices begin to shift focus, specifically  call out racism, and seek to eliminate racial bias. There is broad ownership across the Bureau for initiatives that address institutional racism. There is intentional review of existing policies and practices to understand barriers towards achieving racial equity goals. </t>
  </si>
  <si>
    <t xml:space="preserve">Bureau has proactively reconfigured and reprioritized  its work, and is creating positive reinforcing feedback loops to sustain structural changes that support racially equitable outcomes. Bureau challenges structural barriers that inhibit progress towards implementation of racially equitable policies and practices. Inteprets Civil Rights Title VI and Affirmative Action as tools to address institutional racism and dismisses race-blind/neutral approach for targeted strategies. </t>
  </si>
  <si>
    <t>Commitment to racial equity is reflected throughout policies and practices and reinforced at all levels of the Bureau. Methods for continous process improvement and learning are fully institutionalized. Bureau addresses structural racism by collaborating, advocating, and sharing best practices with othes. Focus on race and racism is unapologetic while concurrently effectively addressing intersectional issues of oppression (gender, ability, sexual orientation, class).</t>
  </si>
  <si>
    <t>Phase:</t>
  </si>
  <si>
    <t>Racial, ethnic and linguistic makeup of your advisory boards, volunteers, evaluation and hiring panels, and public workgroups is collected, tracked, and evaluated.</t>
  </si>
  <si>
    <t>Development and monitoring of racial equity plan, or strategy integrates perspectives from staff.</t>
  </si>
  <si>
    <t>There is ongoing evaluation of policy, service, or program impacts communities of color.</t>
  </si>
  <si>
    <t>Representatives from communities of color are participants in  development of  programs, policy, or services that impact them.</t>
  </si>
  <si>
    <t>Internal structures exist to address issues of institutional racism (i.e. a functioning equity committee).</t>
  </si>
  <si>
    <t>Practices exist to recruit, retain and develop staff who come from a community of color and/or are proficient in language other than English.</t>
  </si>
  <si>
    <t xml:space="preserve">Management regularly seeks staff input regarding racial equity work, including questions regarding work climate and culture. </t>
  </si>
  <si>
    <t xml:space="preserve">Continuous process improvement principles are practiced regarding racial equity work. </t>
  </si>
  <si>
    <t>Racial equity and cultural responsiveness knowledge, skills and practices are  part of all job descriptions and or work plans.</t>
  </si>
  <si>
    <t>Relevant demographic data is used and evaluated to understand impacts of decisions or accessibility of services to communities of color.</t>
  </si>
  <si>
    <t>Staff consistently use Public Involvement Advisory Committee (PIAC) recommended best practices for public involvement.</t>
  </si>
  <si>
    <t>Race and ethnicity data is used to prioritize and develop criteria for decision making (i.e. investments, resource distribution)</t>
  </si>
  <si>
    <t>Bureau commitment to address racial and ethnic inequities included in guiding documentation such as goal statements and work plans.</t>
  </si>
  <si>
    <t>Staff understands how their work is connected to the broader equity vision of the Bureau's strategic plan and the Citywide goals.</t>
  </si>
  <si>
    <t xml:space="preserve">Management consistently champions racial equity goals (identified in the Bureau's Equity plan) through the work of the Bureau. </t>
  </si>
  <si>
    <t>Interpretation/translation services are used for English language learners.</t>
  </si>
  <si>
    <t>A racial equity assessment and action plan exists for the Bureau and updated annually, with concrete responsibilities assigned to relevant staff to ensure that annual goals are reached.</t>
  </si>
  <si>
    <t>Leadership have and use a specific equity lens tool when making significant decisions, such as program planning, budgeting, and staffing decisions.</t>
  </si>
  <si>
    <t>Communication materials are assessed for racial bias and reviewed to ensure materials reflect the diversity in the community served.</t>
  </si>
  <si>
    <t>Meetings at least bi-annually with communities of color specifically to discuss racial equity and the impact of bureaus' work on communities of color.</t>
  </si>
  <si>
    <t xml:space="preserve">Materials in at least 5 of the 10 most frequently spoken  languages in the Portland area, other than English are available, used, and assessed for racial bias. (i.e. Spanish (&amp; Spanish creole), Vietnamese, Chinese, Russian, Romanian, Ukrainian, Japanese, Somali, Arabic and Laotian) .  </t>
  </si>
  <si>
    <t>Grants and contracts are awarded to culturally specific organizations that serve communities of color at levels that will contribute to reducing racial disparities.</t>
  </si>
  <si>
    <t>Contracts with external providers include accountability measures that ensure communities of color are able to access these providers and that are effectively served by these providers.</t>
  </si>
  <si>
    <t>Racial , ethnic and linguistic makeup of customers and  stakeholders is collected, tracked and evaluated.</t>
  </si>
  <si>
    <t>Collected data is accessible by staff and  the public.</t>
  </si>
  <si>
    <t>Collected race and ethnicity data is used to develop criteria for service delivery.</t>
  </si>
  <si>
    <t>Practices are in place to increase contracting opportunities for minority owned businesses.</t>
  </si>
  <si>
    <t>Granting and contracting processes are designed to remove participation barriers for communities of color.</t>
  </si>
  <si>
    <t>The elimination of racial/ethnic disparities is integrated into Bureau performance indicators for the Bureau's work.</t>
  </si>
  <si>
    <t>Notes</t>
  </si>
  <si>
    <t>N/A</t>
  </si>
  <si>
    <t>Not Applicable</t>
  </si>
  <si>
    <t xml:space="preserve">This file will work best with Excel 2007 or more recent versions. While all features may not be available in earlier versions, the primary functionality should remain intact </t>
  </si>
  <si>
    <t>FY 2015-16</t>
  </si>
  <si>
    <t>FY 2019-20</t>
  </si>
  <si>
    <t>Number of employees</t>
  </si>
  <si>
    <t>No work has been done on this yet</t>
  </si>
  <si>
    <t>This may happen on an 'as-needed' basis</t>
  </si>
  <si>
    <t>Sum</t>
  </si>
  <si>
    <t>if N/A</t>
  </si>
  <si>
    <t>Percentage</t>
  </si>
  <si>
    <t>Weighted amounts</t>
  </si>
  <si>
    <t>Staff has an understanding of how their role is important in addressing institutional racism and can articulate this to others?</t>
  </si>
  <si>
    <t>Professional development opportunities to build capacity to implement racial equity and cultural responsiveness goals are made available for all levels of staff.</t>
  </si>
  <si>
    <t>Advisory boards, commissions, and other volunteer composition and  roles reflect the racial demographic of the community. (i.e. diversity of membership plus use of an equity lens.).</t>
  </si>
  <si>
    <t>Bureau resources have been allocated to respond to documented racial/ethnic inequities.</t>
  </si>
  <si>
    <r>
      <rPr>
        <b/>
        <i/>
        <u/>
        <sz val="12"/>
        <color theme="1"/>
        <rFont val="Calibri"/>
        <family val="2"/>
        <scheme val="minor"/>
      </rPr>
      <t xml:space="preserve">Directions: </t>
    </r>
    <r>
      <rPr>
        <i/>
        <sz val="12"/>
        <color theme="1"/>
        <rFont val="Calibri"/>
        <family val="2"/>
        <scheme val="minor"/>
      </rPr>
      <t xml:space="preserve">  In the blank cells below each program or department select the number from the drop down list that best describes how your organization addresses the 43 equity practices listed below in the Column to the left. Possible responses are listed at the top left.  Cells will become colored once a number is selected. Follow this by reviewing the analysis tab to consider next steps.</t>
    </r>
  </si>
  <si>
    <t xml:space="preserve">City Support Services Service Area </t>
  </si>
  <si>
    <t xml:space="preserve">Number of prime contracts awarded in the previous fiscal year for PTE, Construction, and Goods and Services. </t>
  </si>
  <si>
    <t>Number of prime contracts awarded in the previous fiscal year that were awarded to M/W/ESB firms.</t>
  </si>
  <si>
    <t>Breakdown of prime contracts awarded in the previous fiscal year to M/W/ESB firms by:</t>
  </si>
  <si>
    <t>Management participates in a network or has allies that help to reinforce racial equity best practices and organizational learning.</t>
  </si>
  <si>
    <t>Planning practices for investments/resource distribution and service/program delivery are accessible to and, as appropriate, driven by community stakeholders.</t>
  </si>
  <si>
    <t>Disaggregated demographic data on customer, participatant, or stakeholder satisfaction is collected, tracked, and evaluated.</t>
  </si>
  <si>
    <t>Staff have a shared language on equity, race, and institutional racism?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</si>
</sst>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8"/>
      <name val="Verdana"/>
      <family val="2"/>
    </font>
    <font>
      <b/>
      <sz val="14"/>
      <color indexed="8"/>
      <name val="Calibri"/>
      <family val="2"/>
    </font>
    <font>
      <sz val="12"/>
      <color indexed="8"/>
      <name val="Calibri"/>
      <family val="2"/>
    </font>
    <font>
      <i/>
      <sz val="11"/>
      <color theme="1"/>
      <name val="Calibri"/>
      <family val="2"/>
      <scheme val="minor"/>
    </font>
    <font>
      <sz val="11"/>
      <color theme="1"/>
      <name val="Calibri"/>
      <family val="2"/>
      <scheme val="minor"/>
    </font>
    <font>
      <u/>
      <sz val="11"/>
      <color theme="10"/>
      <name val="Calibri"/>
      <family val="2"/>
    </font>
    <font>
      <b/>
      <i/>
      <sz val="12"/>
      <color theme="1"/>
      <name val="Calibri"/>
      <family val="2"/>
      <scheme val="minor"/>
    </font>
    <font>
      <sz val="11"/>
      <name val="Calibri"/>
      <family val="2"/>
      <scheme val="minor"/>
    </font>
    <font>
      <b/>
      <sz val="16"/>
      <color theme="1"/>
      <name val="Calibri"/>
      <family val="2"/>
      <scheme val="minor"/>
    </font>
    <font>
      <b/>
      <sz val="12"/>
      <name val="Calibri"/>
      <family val="2"/>
      <scheme val="minor"/>
    </font>
    <font>
      <b/>
      <sz val="14"/>
      <name val="Calibri"/>
      <family val="2"/>
    </font>
    <font>
      <b/>
      <sz val="36"/>
      <color theme="1"/>
      <name val="Calibri"/>
      <family val="2"/>
      <scheme val="minor"/>
    </font>
    <font>
      <i/>
      <sz val="12"/>
      <color theme="1"/>
      <name val="Calibri"/>
      <family val="2"/>
      <scheme val="minor"/>
    </font>
    <font>
      <sz val="12"/>
      <color rgb="FF000000"/>
      <name val="Calibri"/>
      <family val="2"/>
    </font>
    <font>
      <sz val="12"/>
      <color rgb="FF000000"/>
      <name val="Calibri"/>
      <family val="2"/>
      <scheme val="minor"/>
    </font>
    <font>
      <b/>
      <sz val="12"/>
      <color rgb="FF000000"/>
      <name val="Calibri"/>
      <family val="2"/>
      <scheme val="minor"/>
    </font>
    <font>
      <i/>
      <sz val="12"/>
      <color rgb="FF000000"/>
      <name val="Calibri"/>
      <family val="2"/>
    </font>
    <font>
      <i/>
      <sz val="12"/>
      <color rgb="FF000000"/>
      <name val="Calibri"/>
      <family val="2"/>
      <scheme val="minor"/>
    </font>
    <font>
      <b/>
      <sz val="20"/>
      <color theme="1"/>
      <name val="Calibri"/>
      <family val="2"/>
      <scheme val="minor"/>
    </font>
    <font>
      <b/>
      <i/>
      <u/>
      <sz val="12"/>
      <color theme="1"/>
      <name val="Calibri"/>
      <family val="2"/>
      <scheme val="minor"/>
    </font>
    <font>
      <b/>
      <sz val="12"/>
      <name val="Calibri"/>
      <family val="2"/>
    </font>
    <font>
      <b/>
      <sz val="12"/>
      <color indexed="8"/>
      <name val="Calibri"/>
      <family val="2"/>
    </font>
    <font>
      <sz val="11"/>
      <name val="Calibri"/>
      <family val="2"/>
    </font>
    <font>
      <sz val="9"/>
      <color indexed="81"/>
      <name val="Tahoma"/>
      <charset val="1"/>
    </font>
    <font>
      <b/>
      <sz val="9"/>
      <color indexed="81"/>
      <name val="Tahoma"/>
      <charset val="1"/>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lightUp">
        <bgColor indexed="22"/>
      </patternFill>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theme="0"/>
      </left>
      <right style="thin">
        <color indexed="64"/>
      </right>
      <top style="thin">
        <color indexed="64"/>
      </top>
      <bottom style="thin">
        <color theme="0"/>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medium">
        <color indexed="64"/>
      </left>
      <right/>
      <top style="medium">
        <color indexed="64"/>
      </top>
      <bottom style="medium">
        <color indexed="64"/>
      </bottom>
      <diagonal/>
    </border>
    <border>
      <left style="thin">
        <color indexed="64"/>
      </left>
      <right style="thin">
        <color theme="0"/>
      </right>
      <top style="thin">
        <color indexed="64"/>
      </top>
      <bottom style="thin">
        <color theme="0"/>
      </bottom>
      <diagonal/>
    </border>
  </borders>
  <cellStyleXfs count="3">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cellStyleXfs>
  <cellXfs count="163">
    <xf numFmtId="0" fontId="0" fillId="0" borderId="0" xfId="0"/>
    <xf numFmtId="0" fontId="0" fillId="3" borderId="0" xfId="0" applyFill="1"/>
    <xf numFmtId="0" fontId="0" fillId="0" borderId="0" xfId="0" applyAlignment="1">
      <alignment horizontal="left"/>
    </xf>
    <xf numFmtId="0" fontId="0" fillId="6" borderId="1" xfId="0" applyFill="1" applyBorder="1"/>
    <xf numFmtId="14" fontId="0" fillId="6" borderId="1" xfId="0" applyNumberFormat="1" applyFill="1" applyBorder="1" applyAlignment="1">
      <alignment horizontal="left"/>
    </xf>
    <xf numFmtId="0" fontId="1" fillId="0" borderId="1" xfId="0" applyFont="1" applyFill="1" applyBorder="1"/>
    <xf numFmtId="9" fontId="0" fillId="6" borderId="1" xfId="1" applyFont="1" applyFill="1" applyBorder="1"/>
    <xf numFmtId="0" fontId="0" fillId="6" borderId="1" xfId="0" applyFont="1" applyFill="1" applyBorder="1"/>
    <xf numFmtId="0" fontId="0" fillId="6" borderId="4" xfId="0" applyFill="1" applyBorder="1"/>
    <xf numFmtId="0" fontId="1" fillId="0" borderId="9" xfId="0" applyFont="1" applyFill="1" applyBorder="1" applyAlignment="1">
      <alignment wrapText="1"/>
    </xf>
    <xf numFmtId="0" fontId="1" fillId="0" borderId="2" xfId="0" applyFont="1" applyFill="1" applyBorder="1" applyAlignment="1">
      <alignment wrapText="1"/>
    </xf>
    <xf numFmtId="0" fontId="0" fillId="5" borderId="0" xfId="0" applyFill="1"/>
    <xf numFmtId="0" fontId="0" fillId="5" borderId="1" xfId="0" applyFill="1" applyBorder="1" applyAlignment="1">
      <alignment vertical="top" wrapText="1"/>
    </xf>
    <xf numFmtId="0" fontId="0" fillId="0" borderId="0" xfId="0"/>
    <xf numFmtId="0" fontId="0" fillId="0" borderId="1" xfId="0" applyBorder="1" applyAlignment="1">
      <alignment vertical="top" wrapText="1"/>
    </xf>
    <xf numFmtId="0" fontId="0" fillId="8" borderId="0" xfId="0" applyFill="1"/>
    <xf numFmtId="0" fontId="0" fillId="8" borderId="0" xfId="0" applyFill="1" applyAlignment="1">
      <alignment horizontal="left"/>
    </xf>
    <xf numFmtId="0" fontId="0" fillId="0" borderId="1" xfId="0" applyBorder="1" applyAlignment="1">
      <alignment wrapText="1"/>
    </xf>
    <xf numFmtId="0" fontId="0" fillId="4" borderId="14" xfId="0" applyNumberFormat="1" applyFill="1" applyBorder="1" applyAlignment="1">
      <alignment horizontal="left"/>
    </xf>
    <xf numFmtId="0" fontId="0" fillId="4" borderId="14" xfId="0" applyFill="1" applyBorder="1" applyAlignment="1">
      <alignment horizontal="left"/>
    </xf>
    <xf numFmtId="0" fontId="0" fillId="4" borderId="4" xfId="0" applyFill="1" applyBorder="1" applyAlignment="1">
      <alignment horizontal="left"/>
    </xf>
    <xf numFmtId="0" fontId="2" fillId="3" borderId="0" xfId="0" applyFont="1" applyFill="1"/>
    <xf numFmtId="0" fontId="2" fillId="0" borderId="1" xfId="0" applyFont="1" applyBorder="1" applyAlignment="1">
      <alignment horizontal="center" vertical="center"/>
    </xf>
    <xf numFmtId="0" fontId="0" fillId="0" borderId="0" xfId="0"/>
    <xf numFmtId="0" fontId="0" fillId="0" borderId="0" xfId="0" applyAlignment="1"/>
    <xf numFmtId="0" fontId="0" fillId="0" borderId="1" xfId="0" applyBorder="1" applyAlignment="1">
      <alignment vertical="top" wrapText="1"/>
    </xf>
    <xf numFmtId="0" fontId="0" fillId="0" borderId="0" xfId="0" applyFill="1"/>
    <xf numFmtId="0" fontId="0" fillId="7" borderId="0" xfId="0" applyFill="1"/>
    <xf numFmtId="0" fontId="7" fillId="0" borderId="1" xfId="0" applyFont="1" applyFill="1" applyBorder="1" applyAlignment="1">
      <alignment horizontal="center" vertical="top"/>
    </xf>
    <xf numFmtId="0" fontId="0" fillId="0" borderId="0" xfId="0" applyAlignment="1">
      <alignment wrapText="1"/>
    </xf>
    <xf numFmtId="0" fontId="0" fillId="0" borderId="1" xfId="0" applyBorder="1"/>
    <xf numFmtId="1" fontId="0" fillId="0" borderId="0" xfId="0" applyNumberFormat="1"/>
    <xf numFmtId="0" fontId="13" fillId="0" borderId="0" xfId="0" applyFont="1"/>
    <xf numFmtId="0" fontId="4" fillId="0" borderId="1" xfId="0" applyFont="1" applyFill="1" applyBorder="1" applyAlignment="1">
      <alignment horizontal="center"/>
    </xf>
    <xf numFmtId="0" fontId="19" fillId="0" borderId="1" xfId="0" applyFont="1" applyBorder="1" applyAlignment="1">
      <alignment vertical="top" wrapText="1"/>
    </xf>
    <xf numFmtId="0" fontId="2" fillId="3" borderId="0" xfId="0" applyFont="1" applyFill="1" applyAlignment="1">
      <alignment vertical="top"/>
    </xf>
    <xf numFmtId="0" fontId="0" fillId="8" borderId="0" xfId="0" applyFill="1" applyAlignment="1">
      <alignment horizontal="left" vertical="top"/>
    </xf>
    <xf numFmtId="0" fontId="0" fillId="0" borderId="0" xfId="0" applyAlignment="1">
      <alignment vertical="top"/>
    </xf>
    <xf numFmtId="0" fontId="18" fillId="0" borderId="1" xfId="0" applyFont="1" applyBorder="1" applyAlignment="1">
      <alignment vertical="top" wrapText="1"/>
    </xf>
    <xf numFmtId="0" fontId="0" fillId="3" borderId="0" xfId="0" applyFill="1" applyAlignment="1">
      <alignment vertical="top"/>
    </xf>
    <xf numFmtId="0" fontId="19" fillId="0" borderId="5" xfId="0" applyFont="1" applyBorder="1" applyAlignment="1">
      <alignment vertical="top" wrapText="1"/>
    </xf>
    <xf numFmtId="0" fontId="19" fillId="0" borderId="2" xfId="0" applyFont="1" applyBorder="1" applyAlignment="1">
      <alignment vertical="top" wrapText="1"/>
    </xf>
    <xf numFmtId="0" fontId="19" fillId="0" borderId="3" xfId="0" applyFont="1" applyBorder="1" applyAlignment="1">
      <alignment vertical="top" wrapText="1"/>
    </xf>
    <xf numFmtId="0" fontId="19" fillId="0" borderId="4" xfId="0" applyFont="1" applyBorder="1" applyAlignment="1">
      <alignment vertical="top" wrapText="1"/>
    </xf>
    <xf numFmtId="0" fontId="18" fillId="0" borderId="2" xfId="0" applyFont="1" applyBorder="1" applyAlignment="1">
      <alignment vertical="top" wrapText="1"/>
    </xf>
    <xf numFmtId="0" fontId="11" fillId="10" borderId="0" xfId="0" applyFont="1" applyFill="1" applyBorder="1"/>
    <xf numFmtId="0" fontId="0" fillId="10" borderId="0" xfId="0" applyFill="1"/>
    <xf numFmtId="0" fontId="17" fillId="10" borderId="0" xfId="0" applyFont="1" applyFill="1" applyBorder="1"/>
    <xf numFmtId="14" fontId="0" fillId="10" borderId="0" xfId="0" applyNumberFormat="1" applyFill="1" applyBorder="1" applyAlignment="1">
      <alignment horizontal="left"/>
    </xf>
    <xf numFmtId="0" fontId="0" fillId="10" borderId="0" xfId="0" applyFill="1" applyBorder="1"/>
    <xf numFmtId="0" fontId="13" fillId="10" borderId="0" xfId="0" applyFont="1" applyFill="1" applyAlignment="1">
      <alignment horizontal="left" wrapText="1"/>
    </xf>
    <xf numFmtId="0" fontId="3" fillId="10" borderId="0" xfId="0" applyFont="1" applyFill="1" applyBorder="1"/>
    <xf numFmtId="0" fontId="8" fillId="10" borderId="0" xfId="0" applyFont="1" applyFill="1" applyBorder="1"/>
    <xf numFmtId="0" fontId="13" fillId="10" borderId="0" xfId="0" applyFont="1" applyFill="1" applyAlignment="1">
      <alignment horizontal="left"/>
    </xf>
    <xf numFmtId="0" fontId="1" fillId="10" borderId="0" xfId="0" applyFont="1" applyFill="1" applyBorder="1"/>
    <xf numFmtId="0" fontId="10" fillId="10" borderId="0" xfId="2" applyFill="1" applyBorder="1" applyAlignment="1" applyProtection="1">
      <alignment vertical="top"/>
    </xf>
    <xf numFmtId="9" fontId="16" fillId="10" borderId="0" xfId="0" applyNumberFormat="1" applyFont="1" applyFill="1" applyAlignment="1">
      <alignment vertical="top"/>
    </xf>
    <xf numFmtId="0" fontId="2" fillId="10" borderId="0" xfId="0" applyFont="1" applyFill="1" applyAlignment="1">
      <alignment vertical="center" wrapText="1"/>
    </xf>
    <xf numFmtId="0" fontId="2" fillId="10" borderId="0" xfId="0" applyFont="1" applyFill="1" applyAlignment="1">
      <alignment vertical="top" wrapText="1"/>
    </xf>
    <xf numFmtId="9" fontId="0" fillId="10" borderId="0" xfId="0" applyNumberFormat="1" applyFill="1"/>
    <xf numFmtId="9" fontId="0" fillId="10" borderId="0" xfId="1" applyFont="1" applyFill="1"/>
    <xf numFmtId="0" fontId="8" fillId="10" borderId="0" xfId="0" applyFont="1" applyFill="1"/>
    <xf numFmtId="0" fontId="1" fillId="10" borderId="0" xfId="0" applyFont="1" applyFill="1"/>
    <xf numFmtId="0" fontId="0" fillId="10" borderId="7" xfId="0" applyFill="1" applyBorder="1"/>
    <xf numFmtId="0" fontId="0" fillId="0" borderId="1" xfId="0" applyFont="1" applyFill="1" applyBorder="1"/>
    <xf numFmtId="0" fontId="1" fillId="0" borderId="1" xfId="0" applyFont="1" applyFill="1" applyBorder="1" applyAlignment="1">
      <alignment wrapText="1"/>
    </xf>
    <xf numFmtId="0" fontId="1" fillId="0" borderId="5" xfId="0" applyFont="1" applyFill="1" applyBorder="1" applyAlignment="1">
      <alignment wrapText="1"/>
    </xf>
    <xf numFmtId="49" fontId="0" fillId="6" borderId="1" xfId="0" applyNumberFormat="1" applyFill="1" applyBorder="1" applyAlignment="1">
      <alignment vertical="top" wrapText="1"/>
    </xf>
    <xf numFmtId="0" fontId="18" fillId="0" borderId="1" xfId="0" applyFont="1" applyBorder="1" applyAlignment="1">
      <alignment wrapText="1"/>
    </xf>
    <xf numFmtId="0" fontId="20" fillId="11" borderId="14" xfId="0" applyFont="1" applyFill="1" applyBorder="1" applyAlignment="1">
      <alignment vertical="top"/>
    </xf>
    <xf numFmtId="0" fontId="0" fillId="11" borderId="14" xfId="0" applyFill="1" applyBorder="1" applyAlignment="1">
      <alignment vertical="top"/>
    </xf>
    <xf numFmtId="0" fontId="0" fillId="11" borderId="4" xfId="0" applyFill="1" applyBorder="1" applyAlignment="1">
      <alignment vertical="top"/>
    </xf>
    <xf numFmtId="0" fontId="7" fillId="0" borderId="10" xfId="0" applyFont="1" applyFill="1" applyBorder="1" applyAlignment="1">
      <alignment horizontal="center" vertical="top"/>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2" fillId="3" borderId="0" xfId="0" applyFont="1" applyFill="1" applyAlignment="1">
      <alignment horizontal="center" vertical="center"/>
    </xf>
    <xf numFmtId="0" fontId="0" fillId="11" borderId="14" xfId="0" applyFill="1" applyBorder="1" applyAlignment="1">
      <alignment horizontal="center" vertical="center"/>
    </xf>
    <xf numFmtId="0" fontId="0" fillId="3" borderId="0" xfId="0" applyFill="1" applyAlignment="1">
      <alignment horizontal="center" vertical="center"/>
    </xf>
    <xf numFmtId="0" fontId="0" fillId="0" borderId="1" xfId="0" applyBorder="1" applyAlignment="1">
      <alignment horizontal="center" vertical="center"/>
    </xf>
    <xf numFmtId="0" fontId="19" fillId="0" borderId="1" xfId="0" applyFont="1" applyBorder="1" applyAlignment="1">
      <alignment horizontal="center" vertical="center"/>
    </xf>
    <xf numFmtId="0" fontId="0" fillId="0" borderId="0" xfId="0" applyAlignment="1">
      <alignment horizontal="center" vertical="center"/>
    </xf>
    <xf numFmtId="0" fontId="1" fillId="11" borderId="7" xfId="0" applyFont="1" applyFill="1" applyBorder="1" applyAlignment="1">
      <alignment horizontal="center" vertical="center"/>
    </xf>
    <xf numFmtId="0" fontId="7" fillId="0" borderId="5" xfId="0" applyFont="1" applyFill="1" applyBorder="1" applyAlignment="1">
      <alignment horizontal="center" vertical="center"/>
    </xf>
    <xf numFmtId="0" fontId="11" fillId="3" borderId="0" xfId="0" applyFont="1" applyFill="1" applyAlignment="1">
      <alignment horizontal="left" vertical="center"/>
    </xf>
    <xf numFmtId="0" fontId="1" fillId="6" borderId="4" xfId="0" applyFont="1" applyFill="1" applyBorder="1" applyAlignment="1">
      <alignment vertical="top"/>
    </xf>
    <xf numFmtId="0" fontId="1" fillId="11" borderId="14" xfId="0" applyFont="1" applyFill="1" applyBorder="1" applyAlignment="1">
      <alignment vertical="top"/>
    </xf>
    <xf numFmtId="0" fontId="1" fillId="3" borderId="0" xfId="0" applyFont="1" applyFill="1" applyAlignment="1">
      <alignment vertical="top"/>
    </xf>
    <xf numFmtId="0" fontId="1" fillId="6" borderId="6" xfId="0" applyFont="1" applyFill="1" applyBorder="1" applyAlignment="1">
      <alignment vertical="top"/>
    </xf>
    <xf numFmtId="164" fontId="0" fillId="0" borderId="1" xfId="0" applyNumberFormat="1" applyBorder="1"/>
    <xf numFmtId="9" fontId="0" fillId="0" borderId="1" xfId="1" applyFont="1" applyBorder="1"/>
    <xf numFmtId="0" fontId="0" fillId="0" borderId="0" xfId="0" applyBorder="1"/>
    <xf numFmtId="0" fontId="0" fillId="5" borderId="0" xfId="0" applyFont="1" applyFill="1" applyBorder="1" applyAlignment="1">
      <alignment vertical="top"/>
    </xf>
    <xf numFmtId="0" fontId="2" fillId="0" borderId="1" xfId="0" applyFont="1" applyBorder="1"/>
    <xf numFmtId="0" fontId="2" fillId="0" borderId="1" xfId="0" applyFont="1" applyBorder="1" applyAlignment="1">
      <alignment wrapText="1"/>
    </xf>
    <xf numFmtId="164" fontId="0" fillId="0" borderId="0" xfId="0" applyNumberFormat="1" applyBorder="1"/>
    <xf numFmtId="9" fontId="0" fillId="0" borderId="0" xfId="1" applyFont="1" applyBorder="1"/>
    <xf numFmtId="0" fontId="3" fillId="0" borderId="0" xfId="0" applyFont="1" applyAlignment="1">
      <alignment vertical="center"/>
    </xf>
    <xf numFmtId="164" fontId="1" fillId="0" borderId="1" xfId="0" applyNumberFormat="1" applyFont="1" applyBorder="1"/>
    <xf numFmtId="0" fontId="0" fillId="0" borderId="9" xfId="0" applyFont="1" applyFill="1" applyBorder="1"/>
    <xf numFmtId="0" fontId="23" fillId="3" borderId="0" xfId="0" applyFont="1" applyFill="1" applyAlignment="1">
      <alignment vertical="top"/>
    </xf>
    <xf numFmtId="0" fontId="1" fillId="2" borderId="7" xfId="0" applyFont="1" applyFill="1" applyBorder="1" applyAlignment="1">
      <alignment horizontal="center" vertical="top"/>
    </xf>
    <xf numFmtId="0" fontId="3" fillId="2" borderId="4" xfId="0" applyFont="1" applyFill="1" applyBorder="1"/>
    <xf numFmtId="0" fontId="1" fillId="0" borderId="1" xfId="0" applyFont="1" applyBorder="1"/>
    <xf numFmtId="0" fontId="1" fillId="0" borderId="1" xfId="0" applyFont="1" applyBorder="1" applyAlignment="1">
      <alignment wrapText="1"/>
    </xf>
    <xf numFmtId="0" fontId="0" fillId="3" borderId="0" xfId="0" applyFill="1" applyAlignment="1">
      <alignment horizontal="left" vertical="top"/>
    </xf>
    <xf numFmtId="0" fontId="12" fillId="5" borderId="1" xfId="0" applyFont="1" applyFill="1" applyBorder="1" applyAlignment="1">
      <alignment vertical="top" wrapText="1"/>
    </xf>
    <xf numFmtId="0" fontId="7" fillId="0" borderId="1" xfId="0" applyFont="1" applyFill="1" applyBorder="1" applyAlignment="1">
      <alignment horizontal="center" vertical="top" wrapText="1"/>
    </xf>
    <xf numFmtId="0" fontId="0" fillId="5" borderId="0" xfId="0" applyFill="1" applyAlignment="1">
      <alignment wrapText="1"/>
    </xf>
    <xf numFmtId="0" fontId="0" fillId="5" borderId="8" xfId="0" applyFill="1" applyBorder="1" applyAlignment="1">
      <alignment vertical="top" wrapText="1"/>
    </xf>
    <xf numFmtId="0" fontId="0" fillId="0" borderId="1" xfId="0" applyBorder="1" applyAlignment="1">
      <alignment wrapText="1"/>
    </xf>
    <xf numFmtId="0" fontId="0" fillId="0" borderId="20" xfId="0" applyFill="1" applyBorder="1"/>
    <xf numFmtId="0" fontId="4" fillId="0" borderId="1" xfId="0" applyFont="1" applyBorder="1"/>
    <xf numFmtId="0" fontId="6" fillId="2" borderId="5" xfId="0" applyFont="1" applyFill="1" applyBorder="1" applyAlignment="1">
      <alignment horizontal="left" wrapText="1"/>
    </xf>
    <xf numFmtId="0" fontId="6" fillId="2" borderId="9" xfId="0" applyFont="1" applyFill="1" applyBorder="1" applyAlignment="1">
      <alignment horizontal="left" wrapText="1"/>
    </xf>
    <xf numFmtId="0" fontId="15" fillId="9" borderId="12" xfId="0" applyFont="1" applyFill="1" applyBorder="1" applyAlignment="1">
      <alignment horizontal="left"/>
    </xf>
    <xf numFmtId="0" fontId="25" fillId="9" borderId="3" xfId="0" applyFont="1" applyFill="1" applyBorder="1" applyAlignment="1">
      <alignment horizontal="right" wrapText="1"/>
    </xf>
    <xf numFmtId="0" fontId="26" fillId="2" borderId="1" xfId="0" applyFont="1" applyFill="1" applyBorder="1" applyAlignment="1">
      <alignment horizontal="left" wrapText="1"/>
    </xf>
    <xf numFmtId="0" fontId="3" fillId="8" borderId="1" xfId="0" applyFont="1" applyFill="1" applyBorder="1"/>
    <xf numFmtId="0" fontId="14" fillId="9" borderId="7" xfId="0" applyFont="1" applyFill="1" applyBorder="1"/>
    <xf numFmtId="0" fontId="12" fillId="9" borderId="4" xfId="0" applyFont="1" applyFill="1" applyBorder="1" applyAlignment="1">
      <alignment horizontal="left"/>
    </xf>
    <xf numFmtId="0" fontId="27" fillId="9" borderId="22" xfId="0" applyFont="1" applyFill="1" applyBorder="1" applyAlignment="1">
      <alignment horizontal="left"/>
    </xf>
    <xf numFmtId="0" fontId="12" fillId="9" borderId="19" xfId="0" applyFont="1" applyFill="1" applyBorder="1"/>
    <xf numFmtId="0" fontId="27" fillId="9" borderId="15" xfId="0" applyFont="1" applyFill="1" applyBorder="1" applyAlignment="1">
      <alignment horizontal="left"/>
    </xf>
    <xf numFmtId="0" fontId="12" fillId="9" borderId="17" xfId="0" applyFont="1" applyFill="1" applyBorder="1" applyAlignment="1">
      <alignment horizontal="left" wrapText="1"/>
    </xf>
    <xf numFmtId="0" fontId="27" fillId="9" borderId="16" xfId="0" applyFont="1" applyFill="1" applyBorder="1" applyAlignment="1">
      <alignment horizontal="left"/>
    </xf>
    <xf numFmtId="0" fontId="27" fillId="9" borderId="18" xfId="0" applyFont="1" applyFill="1" applyBorder="1" applyAlignment="1">
      <alignment wrapText="1"/>
    </xf>
    <xf numFmtId="0" fontId="2" fillId="0" borderId="20" xfId="0" applyFont="1" applyBorder="1" applyAlignment="1">
      <alignment horizontal="center" vertical="center"/>
    </xf>
    <xf numFmtId="0" fontId="2" fillId="5" borderId="24" xfId="0" applyFont="1" applyFill="1" applyBorder="1" applyAlignment="1">
      <alignment horizontal="right" vertical="top" wrapText="1"/>
    </xf>
    <xf numFmtId="0" fontId="0" fillId="8" borderId="5" xfId="0" applyFill="1" applyBorder="1" applyAlignment="1"/>
    <xf numFmtId="0" fontId="0" fillId="8" borderId="9" xfId="0" applyFill="1" applyBorder="1" applyAlignment="1"/>
    <xf numFmtId="0" fontId="2" fillId="8" borderId="2" xfId="0" applyFont="1" applyFill="1" applyBorder="1" applyAlignment="1"/>
    <xf numFmtId="0" fontId="6" fillId="2" borderId="2" xfId="0" applyFont="1" applyFill="1" applyBorder="1" applyAlignment="1">
      <alignment horizontal="left" wrapText="1"/>
    </xf>
    <xf numFmtId="0" fontId="0" fillId="9" borderId="0" xfId="0" applyFill="1"/>
    <xf numFmtId="0" fontId="12" fillId="9" borderId="23" xfId="0" applyFont="1" applyFill="1" applyBorder="1"/>
    <xf numFmtId="0" fontId="0" fillId="0" borderId="1" xfId="0" applyFill="1" applyBorder="1" applyAlignment="1">
      <alignment wrapText="1"/>
    </xf>
    <xf numFmtId="0" fontId="8" fillId="0" borderId="1" xfId="0" applyFont="1" applyBorder="1" applyAlignment="1">
      <alignment wrapText="1"/>
    </xf>
    <xf numFmtId="2" fontId="2" fillId="0" borderId="20" xfId="0" applyNumberFormat="1" applyFont="1" applyBorder="1" applyAlignment="1">
      <alignment horizontal="center" vertical="center"/>
    </xf>
    <xf numFmtId="0" fontId="0" fillId="0" borderId="0" xfId="0" applyFill="1" applyBorder="1"/>
    <xf numFmtId="0" fontId="8" fillId="0" borderId="1" xfId="0" applyFont="1" applyFill="1" applyBorder="1" applyAlignment="1">
      <alignment wrapText="1"/>
    </xf>
    <xf numFmtId="0" fontId="27" fillId="9" borderId="25" xfId="0" applyFont="1" applyFill="1" applyBorder="1" applyAlignment="1">
      <alignment horizontal="left"/>
    </xf>
    <xf numFmtId="0" fontId="8" fillId="10" borderId="0" xfId="0" applyNumberFormat="1" applyFont="1" applyFill="1" applyAlignment="1">
      <alignment wrapText="1"/>
    </xf>
    <xf numFmtId="0" fontId="8" fillId="10" borderId="0" xfId="0" applyFont="1" applyFill="1" applyAlignment="1"/>
    <xf numFmtId="0" fontId="1" fillId="0" borderId="5" xfId="0" applyFont="1" applyFill="1" applyBorder="1" applyAlignment="1">
      <alignment vertical="top" wrapText="1"/>
    </xf>
    <xf numFmtId="0" fontId="0" fillId="0" borderId="9" xfId="0" applyFill="1" applyBorder="1" applyAlignment="1">
      <alignment vertical="top"/>
    </xf>
    <xf numFmtId="0" fontId="0" fillId="0" borderId="2" xfId="0" applyFill="1" applyBorder="1" applyAlignment="1">
      <alignment vertical="top"/>
    </xf>
    <xf numFmtId="0" fontId="1" fillId="0" borderId="5" xfId="0" applyFont="1" applyFill="1" applyBorder="1" applyAlignment="1">
      <alignment wrapText="1"/>
    </xf>
    <xf numFmtId="0" fontId="0" fillId="0" borderId="2" xfId="0" applyFill="1" applyBorder="1" applyAlignment="1">
      <alignment wrapText="1"/>
    </xf>
    <xf numFmtId="0" fontId="21" fillId="0" borderId="7" xfId="0" applyFont="1" applyBorder="1" applyAlignment="1">
      <alignment horizontal="left" vertical="top" wrapText="1"/>
    </xf>
    <xf numFmtId="0" fontId="21" fillId="0" borderId="4" xfId="0" applyFont="1" applyBorder="1" applyAlignment="1">
      <alignment horizontal="left" vertical="top" wrapText="1"/>
    </xf>
    <xf numFmtId="0" fontId="22" fillId="0" borderId="7" xfId="0" applyFont="1" applyBorder="1" applyAlignment="1">
      <alignment horizontal="left" vertical="top" wrapText="1"/>
    </xf>
    <xf numFmtId="0" fontId="22" fillId="0" borderId="4" xfId="0" applyFont="1" applyBorder="1" applyAlignment="1">
      <alignment horizontal="left" vertical="top" wrapText="1"/>
    </xf>
    <xf numFmtId="0" fontId="17" fillId="9" borderId="21" xfId="0" applyFont="1" applyFill="1" applyBorder="1" applyAlignment="1">
      <alignment horizontal="left" vertical="top" wrapText="1"/>
    </xf>
    <xf numFmtId="0" fontId="17" fillId="9" borderId="0" xfId="0" applyFont="1" applyFill="1" applyAlignment="1">
      <alignment horizontal="left" vertical="top" wrapText="1"/>
    </xf>
    <xf numFmtId="0" fontId="17" fillId="9" borderId="12" xfId="0" applyFont="1" applyFill="1" applyBorder="1" applyAlignment="1">
      <alignment horizontal="left" vertical="top" wrapText="1"/>
    </xf>
    <xf numFmtId="0" fontId="17" fillId="9" borderId="11" xfId="0" applyFont="1" applyFill="1" applyBorder="1" applyAlignment="1">
      <alignment horizontal="left" vertical="top" wrapText="1"/>
    </xf>
    <xf numFmtId="0" fontId="6" fillId="2" borderId="1" xfId="0" applyFont="1" applyFill="1" applyBorder="1" applyAlignment="1">
      <alignment horizontal="left" wrapText="1"/>
    </xf>
    <xf numFmtId="0" fontId="0" fillId="0" borderId="0" xfId="0" applyBorder="1" applyAlignment="1">
      <alignment horizontal="left" vertical="top" wrapText="1"/>
    </xf>
    <xf numFmtId="0" fontId="0" fillId="0" borderId="13" xfId="0" applyBorder="1" applyAlignment="1">
      <alignment horizontal="center" vertical="top" wrapText="1"/>
    </xf>
    <xf numFmtId="0" fontId="0" fillId="0" borderId="10" xfId="0" applyBorder="1" applyAlignment="1">
      <alignment horizontal="center" vertical="top" wrapText="1"/>
    </xf>
    <xf numFmtId="0" fontId="0" fillId="0" borderId="6" xfId="0" applyBorder="1" applyAlignment="1">
      <alignment horizontal="center" vertical="top" wrapText="1"/>
    </xf>
    <xf numFmtId="0" fontId="0" fillId="0" borderId="12" xfId="0" applyBorder="1" applyAlignment="1">
      <alignment horizontal="center" vertical="top" wrapText="1"/>
    </xf>
    <xf numFmtId="0" fontId="0" fillId="0" borderId="11" xfId="0" applyBorder="1" applyAlignment="1">
      <alignment horizontal="center" vertical="top" wrapText="1"/>
    </xf>
    <xf numFmtId="0" fontId="0" fillId="0" borderId="3" xfId="0" applyBorder="1" applyAlignment="1">
      <alignment horizontal="center" vertical="top" wrapText="1"/>
    </xf>
  </cellXfs>
  <cellStyles count="3">
    <cellStyle name="Hyperlink" xfId="2" builtinId="8"/>
    <cellStyle name="Normal" xfId="0" builtinId="0"/>
    <cellStyle name="Percent" xfId="1" builtinId="5"/>
  </cellStyles>
  <dxfs count="0"/>
  <tableStyles count="0" defaultTableStyle="Table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 of Employees by</a:t>
            </a:r>
            <a:r>
              <a:rPr lang="en-US" baseline="0"/>
              <a:t> Race</a:t>
            </a:r>
            <a:endParaRPr lang="en-US"/>
          </a:p>
        </c:rich>
      </c:tx>
      <c:overlay val="0"/>
    </c:title>
    <c:autoTitleDeleted val="0"/>
    <c:plotArea>
      <c:layout>
        <c:manualLayout>
          <c:layoutTarget val="inner"/>
          <c:xMode val="edge"/>
          <c:yMode val="edge"/>
          <c:x val="4.6664663398101783E-2"/>
          <c:y val="0.1288380833344184"/>
          <c:w val="0.58084074625806914"/>
          <c:h val="0.82027128288353368"/>
        </c:manualLayout>
      </c:layout>
      <c:pieChart>
        <c:varyColors val="1"/>
        <c:ser>
          <c:idx val="0"/>
          <c:order val="0"/>
          <c:tx>
            <c:strRef>
              <c:f>'Bureau Profile'!$C$36</c:f>
              <c:strCache>
                <c:ptCount val="1"/>
                <c:pt idx="0">
                  <c:v>Percent of employees</c:v>
                </c:pt>
              </c:strCache>
            </c:strRef>
          </c:tx>
          <c:dPt>
            <c:idx val="0"/>
            <c:bubble3D val="0"/>
            <c:spPr>
              <a:solidFill>
                <a:srgbClr val="00B050"/>
              </a:solidFill>
            </c:spPr>
            <c:extLst>
              <c:ext xmlns:c16="http://schemas.microsoft.com/office/drawing/2014/chart" uri="{C3380CC4-5D6E-409C-BE32-E72D297353CC}">
                <c16:uniqueId val="{00000001-1110-4EBD-8F4F-B8A5F8F2A00E}"/>
              </c:ext>
            </c:extLst>
          </c:dPt>
          <c:dPt>
            <c:idx val="1"/>
            <c:bubble3D val="0"/>
            <c:spPr>
              <a:solidFill>
                <a:srgbClr val="FFFF00"/>
              </a:solidFill>
            </c:spPr>
            <c:extLst>
              <c:ext xmlns:c16="http://schemas.microsoft.com/office/drawing/2014/chart" uri="{C3380CC4-5D6E-409C-BE32-E72D297353CC}">
                <c16:uniqueId val="{00000003-1110-4EBD-8F4F-B8A5F8F2A00E}"/>
              </c:ext>
            </c:extLst>
          </c:dPt>
          <c:dPt>
            <c:idx val="2"/>
            <c:bubble3D val="0"/>
            <c:spPr>
              <a:solidFill>
                <a:srgbClr val="7030A0"/>
              </a:solidFill>
            </c:spPr>
            <c:extLst>
              <c:ext xmlns:c16="http://schemas.microsoft.com/office/drawing/2014/chart" uri="{C3380CC4-5D6E-409C-BE32-E72D297353CC}">
                <c16:uniqueId val="{00000005-1110-4EBD-8F4F-B8A5F8F2A00E}"/>
              </c:ext>
            </c:extLst>
          </c:dPt>
          <c:dPt>
            <c:idx val="3"/>
            <c:bubble3D val="0"/>
            <c:spPr>
              <a:solidFill>
                <a:schemeClr val="tx1">
                  <a:lumMod val="95000"/>
                  <a:lumOff val="5000"/>
                </a:schemeClr>
              </a:solidFill>
            </c:spPr>
            <c:extLst>
              <c:ext xmlns:c16="http://schemas.microsoft.com/office/drawing/2014/chart" uri="{C3380CC4-5D6E-409C-BE32-E72D297353CC}">
                <c16:uniqueId val="{00000007-1110-4EBD-8F4F-B8A5F8F2A00E}"/>
              </c:ext>
            </c:extLst>
          </c:dPt>
          <c:dPt>
            <c:idx val="4"/>
            <c:bubble3D val="0"/>
            <c:spPr>
              <a:solidFill>
                <a:srgbClr val="C00000"/>
              </a:solidFill>
            </c:spPr>
            <c:extLst>
              <c:ext xmlns:c16="http://schemas.microsoft.com/office/drawing/2014/chart" uri="{C3380CC4-5D6E-409C-BE32-E72D297353CC}">
                <c16:uniqueId val="{00000009-1110-4EBD-8F4F-B8A5F8F2A00E}"/>
              </c:ext>
            </c:extLst>
          </c:dPt>
          <c:dPt>
            <c:idx val="5"/>
            <c:bubble3D val="0"/>
            <c:spPr>
              <a:solidFill>
                <a:schemeClr val="accent6">
                  <a:lumMod val="75000"/>
                </a:schemeClr>
              </a:solidFill>
            </c:spPr>
            <c:extLst>
              <c:ext xmlns:c16="http://schemas.microsoft.com/office/drawing/2014/chart" uri="{C3380CC4-5D6E-409C-BE32-E72D297353CC}">
                <c16:uniqueId val="{0000000B-1110-4EBD-8F4F-B8A5F8F2A00E}"/>
              </c:ext>
            </c:extLst>
          </c:dPt>
          <c:dPt>
            <c:idx val="6"/>
            <c:bubble3D val="0"/>
            <c:spPr>
              <a:solidFill>
                <a:srgbClr val="002060"/>
              </a:solidFill>
            </c:spPr>
            <c:extLst>
              <c:ext xmlns:c16="http://schemas.microsoft.com/office/drawing/2014/chart" uri="{C3380CC4-5D6E-409C-BE32-E72D297353CC}">
                <c16:uniqueId val="{0000000D-1110-4EBD-8F4F-B8A5F8F2A00E}"/>
              </c:ext>
            </c:extLst>
          </c:dPt>
          <c:dPt>
            <c:idx val="7"/>
            <c:bubble3D val="0"/>
            <c:spPr>
              <a:solidFill>
                <a:srgbClr val="0070C0"/>
              </a:solidFill>
            </c:spPr>
            <c:extLst>
              <c:ext xmlns:c16="http://schemas.microsoft.com/office/drawing/2014/chart" uri="{C3380CC4-5D6E-409C-BE32-E72D297353CC}">
                <c16:uniqueId val="{0000000F-1110-4EBD-8F4F-B8A5F8F2A00E}"/>
              </c:ext>
            </c:extLst>
          </c:dPt>
          <c:dLbls>
            <c:spPr>
              <a:noFill/>
              <a:ln>
                <a:noFill/>
              </a:ln>
              <a:effectLst/>
            </c:spPr>
            <c:txPr>
              <a:bodyPr/>
              <a:lstStyle/>
              <a:p>
                <a:pPr>
                  <a:defRPr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'Bureau Profile'!$B$37:$B$44</c:f>
              <c:strCache>
                <c:ptCount val="8"/>
                <c:pt idx="0">
                  <c:v>American Indian or Alaskan Native</c:v>
                </c:pt>
                <c:pt idx="1">
                  <c:v>Asian</c:v>
                </c:pt>
                <c:pt idx="2">
                  <c:v>Black</c:v>
                </c:pt>
                <c:pt idx="3">
                  <c:v>Declined to state</c:v>
                </c:pt>
                <c:pt idx="4">
                  <c:v>Hispanic</c:v>
                </c:pt>
                <c:pt idx="5">
                  <c:v>Hawaiian or Pacific Islander</c:v>
                </c:pt>
                <c:pt idx="6">
                  <c:v>Two or more races</c:v>
                </c:pt>
                <c:pt idx="7">
                  <c:v>White</c:v>
                </c:pt>
              </c:strCache>
            </c:strRef>
          </c:cat>
          <c:val>
            <c:numRef>
              <c:f>'Bureau Profile'!$C$37:$C$44</c:f>
              <c:numCache>
                <c:formatCode>0%</c:formatCode>
                <c:ptCount val="8"/>
              </c:numCache>
            </c:numRef>
          </c:val>
          <c:extLst>
            <c:ext xmlns:c16="http://schemas.microsoft.com/office/drawing/2014/chart" uri="{C3380CC4-5D6E-409C-BE32-E72D297353CC}">
              <c16:uniqueId val="{00000010-1110-4EBD-8F4F-B8A5F8F2A00E}"/>
            </c:ext>
          </c:extLst>
        </c:ser>
        <c:dLbls>
          <c:showLegendKey val="0"/>
          <c:showVal val="1"/>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Represented </a:t>
            </a:r>
            <a:r>
              <a:rPr lang="en-US" baseline="0"/>
              <a:t>vs Non-represented</a:t>
            </a:r>
            <a:endParaRPr lang="en-US"/>
          </a:p>
        </c:rich>
      </c:tx>
      <c:overlay val="0"/>
    </c:title>
    <c:autoTitleDeleted val="0"/>
    <c:plotArea>
      <c:layout/>
      <c:pieChart>
        <c:varyColors val="1"/>
        <c:ser>
          <c:idx val="0"/>
          <c:order val="0"/>
          <c:spPr>
            <a:solidFill>
              <a:srgbClr val="0070C0"/>
            </a:solidFill>
          </c:spPr>
          <c:dPt>
            <c:idx val="0"/>
            <c:bubble3D val="0"/>
            <c:spPr>
              <a:solidFill>
                <a:schemeClr val="accent6"/>
              </a:solidFill>
            </c:spPr>
            <c:extLst>
              <c:ext xmlns:c16="http://schemas.microsoft.com/office/drawing/2014/chart" uri="{C3380CC4-5D6E-409C-BE32-E72D297353CC}">
                <c16:uniqueId val="{00000001-FEB1-469B-9C48-4467FA9E8FD1}"/>
              </c:ext>
            </c:extLst>
          </c:dPt>
          <c:dPt>
            <c:idx val="1"/>
            <c:bubble3D val="0"/>
            <c:spPr>
              <a:solidFill>
                <a:schemeClr val="accent4"/>
              </a:solidFill>
            </c:spPr>
            <c:extLst>
              <c:ext xmlns:c16="http://schemas.microsoft.com/office/drawing/2014/chart" uri="{C3380CC4-5D6E-409C-BE32-E72D297353CC}">
                <c16:uniqueId val="{00000003-FEB1-469B-9C48-4467FA9E8FD1}"/>
              </c:ext>
            </c:extLst>
          </c:dPt>
          <c:dLbls>
            <c:spPr>
              <a:noFill/>
              <a:ln>
                <a:noFill/>
              </a:ln>
              <a:effectLst/>
            </c:spPr>
            <c:txPr>
              <a:bodyPr/>
              <a:lstStyle/>
              <a:p>
                <a:pPr>
                  <a:defRPr b="1"/>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'Bureau Profile'!$Q$47:$Q$48</c:f>
              <c:strCache>
                <c:ptCount val="2"/>
                <c:pt idx="0">
                  <c:v>Percent of Non-rep emloyees</c:v>
                </c:pt>
                <c:pt idx="1">
                  <c:v>Percent of Represented Employees</c:v>
                </c:pt>
              </c:strCache>
            </c:strRef>
          </c:cat>
          <c:val>
            <c:numRef>
              <c:f>'Bureau Profile'!$R$47:$R$48</c:f>
              <c:numCache>
                <c:formatCode>General</c:formatCode>
                <c:ptCount val="2"/>
                <c:pt idx="0">
                  <c:v>0</c:v>
                </c:pt>
                <c:pt idx="1">
                  <c:v>0</c:v>
                </c:pt>
              </c:numCache>
            </c:numRef>
          </c:val>
          <c:extLst>
            <c:ext xmlns:c16="http://schemas.microsoft.com/office/drawing/2014/chart" uri="{C3380CC4-5D6E-409C-BE32-E72D297353CC}">
              <c16:uniqueId val="{00000004-FEB1-469B-9C48-4467FA9E8FD1}"/>
            </c:ext>
          </c:extLst>
        </c:ser>
        <c:dLbls>
          <c:showLegendKey val="0"/>
          <c:showVal val="0"/>
          <c:showCatName val="0"/>
          <c:showSerName val="0"/>
          <c:showPercent val="1"/>
          <c:showBubbleSize val="0"/>
          <c:showLeaderLines val="1"/>
        </c:dLbls>
        <c:firstSliceAng val="0"/>
      </c:pieChart>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Representation for People of Color</a:t>
            </a:r>
          </a:p>
        </c:rich>
      </c:tx>
      <c:overlay val="0"/>
    </c:title>
    <c:autoTitleDeleted val="0"/>
    <c:plotArea>
      <c:layout/>
      <c:pieChart>
        <c:varyColors val="1"/>
        <c:ser>
          <c:idx val="0"/>
          <c:order val="0"/>
          <c:spPr>
            <a:solidFill>
              <a:srgbClr val="0070C0"/>
            </a:solidFill>
          </c:spPr>
          <c:dPt>
            <c:idx val="0"/>
            <c:bubble3D val="0"/>
            <c:spPr>
              <a:solidFill>
                <a:srgbClr val="C00000"/>
              </a:solidFill>
            </c:spPr>
            <c:extLst>
              <c:ext xmlns:c16="http://schemas.microsoft.com/office/drawing/2014/chart" uri="{C3380CC4-5D6E-409C-BE32-E72D297353CC}">
                <c16:uniqueId val="{00000001-1623-4B6B-A92A-7BAB551DBCA5}"/>
              </c:ext>
            </c:extLst>
          </c:dPt>
          <c:dLbls>
            <c:spPr>
              <a:noFill/>
              <a:ln>
                <a:noFill/>
              </a:ln>
              <a:effectLst/>
            </c:spPr>
            <c:txPr>
              <a:bodyPr/>
              <a:lstStyle/>
              <a:p>
                <a:pPr>
                  <a:defRPr b="1"/>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'Bureau Profile'!$Q$49:$Q$50</c:f>
              <c:strCache>
                <c:ptCount val="2"/>
                <c:pt idx="0">
                  <c:v>Percent of represented employees  of color</c:v>
                </c:pt>
                <c:pt idx="1">
                  <c:v>Percent of white represented employees </c:v>
                </c:pt>
              </c:strCache>
            </c:strRef>
          </c:cat>
          <c:val>
            <c:numRef>
              <c:f>'Bureau Profile'!$R$49:$R$50</c:f>
              <c:numCache>
                <c:formatCode>General</c:formatCode>
                <c:ptCount val="2"/>
                <c:pt idx="0">
                  <c:v>0</c:v>
                </c:pt>
                <c:pt idx="1">
                  <c:v>0</c:v>
                </c:pt>
              </c:numCache>
            </c:numRef>
          </c:val>
          <c:extLst>
            <c:ext xmlns:c16="http://schemas.microsoft.com/office/drawing/2014/chart" uri="{C3380CC4-5D6E-409C-BE32-E72D297353CC}">
              <c16:uniqueId val="{00000002-1623-4B6B-A92A-7BAB551DBCA5}"/>
            </c:ext>
          </c:extLst>
        </c:ser>
        <c:dLbls>
          <c:showLegendKey val="0"/>
          <c:showVal val="0"/>
          <c:showCatName val="0"/>
          <c:showSerName val="0"/>
          <c:showPercent val="1"/>
          <c:showBubbleSize val="0"/>
          <c:showLeaderLines val="1"/>
        </c:dLbls>
        <c:firstSliceAng val="0"/>
      </c:pieChart>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People of Color in Management</a:t>
            </a:r>
          </a:p>
        </c:rich>
      </c:tx>
      <c:overlay val="0"/>
    </c:title>
    <c:autoTitleDeleted val="0"/>
    <c:plotArea>
      <c:layout/>
      <c:pieChart>
        <c:varyColors val="1"/>
        <c:ser>
          <c:idx val="0"/>
          <c:order val="0"/>
          <c:dPt>
            <c:idx val="0"/>
            <c:bubble3D val="0"/>
            <c:spPr>
              <a:solidFill>
                <a:srgbClr val="0070C0"/>
              </a:solidFill>
            </c:spPr>
            <c:extLst>
              <c:ext xmlns:c16="http://schemas.microsoft.com/office/drawing/2014/chart" uri="{C3380CC4-5D6E-409C-BE32-E72D297353CC}">
                <c16:uniqueId val="{00000001-4A17-48FA-886D-717850443C5D}"/>
              </c:ext>
            </c:extLst>
          </c:dPt>
          <c:dPt>
            <c:idx val="1"/>
            <c:bubble3D val="0"/>
            <c:spPr>
              <a:solidFill>
                <a:srgbClr val="C00000"/>
              </a:solidFill>
            </c:spPr>
            <c:extLst>
              <c:ext xmlns:c16="http://schemas.microsoft.com/office/drawing/2014/chart" uri="{C3380CC4-5D6E-409C-BE32-E72D297353CC}">
                <c16:uniqueId val="{00000003-4A17-48FA-886D-717850443C5D}"/>
              </c:ext>
            </c:extLst>
          </c:dPt>
          <c:dLbls>
            <c:spPr>
              <a:noFill/>
              <a:ln>
                <a:noFill/>
              </a:ln>
              <a:effectLst/>
            </c:spPr>
            <c:txPr>
              <a:bodyPr/>
              <a:lstStyle/>
              <a:p>
                <a:pPr>
                  <a:defRPr b="1"/>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'Bureau Profile'!$Q$51:$Q$52</c:f>
              <c:strCache>
                <c:ptCount val="2"/>
                <c:pt idx="0">
                  <c:v>Percent of white managers</c:v>
                </c:pt>
                <c:pt idx="1">
                  <c:v>Percent of managers of color</c:v>
                </c:pt>
              </c:strCache>
            </c:strRef>
          </c:cat>
          <c:val>
            <c:numRef>
              <c:f>'Bureau Profile'!$R$51:$R$52</c:f>
              <c:numCache>
                <c:formatCode>General</c:formatCode>
                <c:ptCount val="2"/>
                <c:pt idx="0">
                  <c:v>0</c:v>
                </c:pt>
                <c:pt idx="1">
                  <c:v>0</c:v>
                </c:pt>
              </c:numCache>
            </c:numRef>
          </c:val>
          <c:extLst>
            <c:ext xmlns:c16="http://schemas.microsoft.com/office/drawing/2014/chart" uri="{C3380CC4-5D6E-409C-BE32-E72D297353CC}">
              <c16:uniqueId val="{00000004-4A17-48FA-886D-717850443C5D}"/>
            </c:ext>
          </c:extLst>
        </c:ser>
        <c:dLbls>
          <c:showLegendKey val="0"/>
          <c:showVal val="0"/>
          <c:showCatName val="0"/>
          <c:showSerName val="0"/>
          <c:showPercent val="1"/>
          <c:showBubbleSize val="0"/>
          <c:showLeaderLines val="1"/>
        </c:dLbls>
        <c:firstSliceAng val="0"/>
      </c:pieChart>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MWESB Utilization</a:t>
            </a:r>
            <a:endParaRPr lang="en-US"/>
          </a:p>
        </c:rich>
      </c:tx>
      <c:overlay val="0"/>
    </c:title>
    <c:autoTitleDeleted val="0"/>
    <c:plotArea>
      <c:layout/>
      <c:pieChart>
        <c:varyColors val="1"/>
        <c:ser>
          <c:idx val="0"/>
          <c:order val="0"/>
          <c:dPt>
            <c:idx val="0"/>
            <c:bubble3D val="0"/>
            <c:spPr>
              <a:solidFill>
                <a:srgbClr val="0070C0"/>
              </a:solidFill>
            </c:spPr>
            <c:extLst>
              <c:ext xmlns:c16="http://schemas.microsoft.com/office/drawing/2014/chart" uri="{C3380CC4-5D6E-409C-BE32-E72D297353CC}">
                <c16:uniqueId val="{00000001-7B4B-4BE4-AFB5-CF0664079027}"/>
              </c:ext>
            </c:extLst>
          </c:dPt>
          <c:dPt>
            <c:idx val="1"/>
            <c:bubble3D val="0"/>
            <c:spPr>
              <a:solidFill>
                <a:srgbClr val="C00000"/>
              </a:solidFill>
            </c:spPr>
            <c:extLst>
              <c:ext xmlns:c16="http://schemas.microsoft.com/office/drawing/2014/chart" uri="{C3380CC4-5D6E-409C-BE32-E72D297353CC}">
                <c16:uniqueId val="{00000003-7B4B-4BE4-AFB5-CF0664079027}"/>
              </c:ext>
            </c:extLst>
          </c:dPt>
          <c:dLbls>
            <c:spPr>
              <a:noFill/>
              <a:ln>
                <a:noFill/>
              </a:ln>
              <a:effectLst/>
            </c:spPr>
            <c:txPr>
              <a:bodyPr/>
              <a:lstStyle/>
              <a:p>
                <a:pPr>
                  <a:defRPr b="1"/>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'Bureau Profile'!$Q$54:$Q$55</c:f>
              <c:strCache>
                <c:ptCount val="2"/>
                <c:pt idx="0">
                  <c:v>Percent of non-MWESB contracts</c:v>
                </c:pt>
                <c:pt idx="1">
                  <c:v>Percent of Contracts with MWESB Firms</c:v>
                </c:pt>
              </c:strCache>
            </c:strRef>
          </c:cat>
          <c:val>
            <c:numRef>
              <c:f>'Bureau Profile'!$R$54:$R$55</c:f>
              <c:numCache>
                <c:formatCode>General</c:formatCode>
                <c:ptCount val="2"/>
                <c:pt idx="0">
                  <c:v>0</c:v>
                </c:pt>
                <c:pt idx="1">
                  <c:v>0</c:v>
                </c:pt>
              </c:numCache>
            </c:numRef>
          </c:val>
          <c:extLst>
            <c:ext xmlns:c16="http://schemas.microsoft.com/office/drawing/2014/chart" uri="{C3380CC4-5D6E-409C-BE32-E72D297353CC}">
              <c16:uniqueId val="{00000004-7B4B-4BE4-AFB5-CF0664079027}"/>
            </c:ext>
          </c:extLst>
        </c:ser>
        <c:dLbls>
          <c:showLegendKey val="0"/>
          <c:showVal val="0"/>
          <c:showCatName val="0"/>
          <c:showSerName val="0"/>
          <c:showPercent val="1"/>
          <c:showBubbleSize val="0"/>
          <c:showLeaderLines val="1"/>
        </c:dLbls>
        <c:firstSliceAng val="0"/>
      </c:pieChart>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Breakdown of MWESB</a:t>
            </a:r>
            <a:r>
              <a:rPr lang="en-US" baseline="0"/>
              <a:t> Utilization</a:t>
            </a:r>
            <a:endParaRPr lang="en-US"/>
          </a:p>
        </c:rich>
      </c:tx>
      <c:overlay val="0"/>
    </c:title>
    <c:autoTitleDeleted val="0"/>
    <c:plotArea>
      <c:layout/>
      <c:pieChart>
        <c:varyColors val="1"/>
        <c:ser>
          <c:idx val="0"/>
          <c:order val="0"/>
          <c:dPt>
            <c:idx val="0"/>
            <c:bubble3D val="0"/>
            <c:spPr>
              <a:solidFill>
                <a:srgbClr val="C00000"/>
              </a:solidFill>
            </c:spPr>
            <c:extLst>
              <c:ext xmlns:c16="http://schemas.microsoft.com/office/drawing/2014/chart" uri="{C3380CC4-5D6E-409C-BE32-E72D297353CC}">
                <c16:uniqueId val="{00000001-0FFD-4136-B924-48572E2EC961}"/>
              </c:ext>
            </c:extLst>
          </c:dPt>
          <c:dPt>
            <c:idx val="1"/>
            <c:bubble3D val="0"/>
            <c:spPr>
              <a:solidFill>
                <a:srgbClr val="00B050"/>
              </a:solidFill>
            </c:spPr>
            <c:extLst>
              <c:ext xmlns:c16="http://schemas.microsoft.com/office/drawing/2014/chart" uri="{C3380CC4-5D6E-409C-BE32-E72D297353CC}">
                <c16:uniqueId val="{00000003-0FFD-4136-B924-48572E2EC961}"/>
              </c:ext>
            </c:extLst>
          </c:dPt>
          <c:dPt>
            <c:idx val="2"/>
            <c:bubble3D val="0"/>
            <c:spPr>
              <a:solidFill>
                <a:srgbClr val="0070C0"/>
              </a:solidFill>
            </c:spPr>
            <c:extLst>
              <c:ext xmlns:c16="http://schemas.microsoft.com/office/drawing/2014/chart" uri="{C3380CC4-5D6E-409C-BE32-E72D297353CC}">
                <c16:uniqueId val="{00000005-0FFD-4136-B924-48572E2EC961}"/>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'Bureau Profile'!$B$68:$B$70</c:f>
              <c:strCache>
                <c:ptCount val="3"/>
                <c:pt idx="0">
                  <c:v>M (minority-owned businesses)</c:v>
                </c:pt>
                <c:pt idx="1">
                  <c:v>W (women-owned businesses)</c:v>
                </c:pt>
                <c:pt idx="2">
                  <c:v>ESB (emerging small businesses)</c:v>
                </c:pt>
              </c:strCache>
            </c:strRef>
          </c:cat>
          <c:val>
            <c:numRef>
              <c:f>'Bureau Profile'!$C$68:$C$70</c:f>
              <c:numCache>
                <c:formatCode>General</c:formatCode>
                <c:ptCount val="3"/>
              </c:numCache>
            </c:numRef>
          </c:val>
          <c:extLst>
            <c:ext xmlns:c16="http://schemas.microsoft.com/office/drawing/2014/chart" uri="{C3380CC4-5D6E-409C-BE32-E72D297353CC}">
              <c16:uniqueId val="{00000006-0FFD-4136-B924-48572E2EC961}"/>
            </c:ext>
          </c:extLst>
        </c:ser>
        <c:dLbls>
          <c:showLegendKey val="0"/>
          <c:showVal val="0"/>
          <c:showCatName val="0"/>
          <c:showSerName val="0"/>
          <c:showPercent val="1"/>
          <c:showBubbleSize val="0"/>
          <c:showLeaderLines val="1"/>
        </c:dLbls>
        <c:firstSliceAng val="0"/>
      </c:pieChart>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Organizational Equity Assessment Results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none"/>
          </c:marker>
          <c:cat>
            <c:strRef>
              <c:f>Evaluation!$I$3:$I$8</c:f>
              <c:strCache>
                <c:ptCount val="6"/>
                <c:pt idx="0">
                  <c:v>Organizational Commitment</c:v>
                </c:pt>
                <c:pt idx="1">
                  <c:v>Leadership and Management</c:v>
                </c:pt>
                <c:pt idx="2">
                  <c:v>Workforce</c:v>
                </c:pt>
                <c:pt idx="3">
                  <c:v>Community Access and Partnership</c:v>
                </c:pt>
                <c:pt idx="4">
                  <c:v>Contracting</c:v>
                </c:pt>
                <c:pt idx="5">
                  <c:v>Data, Metrics &amp; Continuous Quality Improvement</c:v>
                </c:pt>
              </c:strCache>
            </c:strRef>
          </c:cat>
          <c:val>
            <c:numRef>
              <c:f>Evaluation!$K$3:$K$8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BED-4C8B-B956-F5B6A7AEC982}"/>
            </c:ext>
          </c:extLst>
        </c:ser>
        <c:dLbls>
          <c:showLegendKey val="0"/>
          <c:showVal val="0"/>
          <c:showCatName val="0"/>
          <c:showSerName val="0"/>
          <c:showPercent val="0"/>
          <c:showBubbleSize val="0"/>
        </c:dLbls>
        <c:axId val="203971944"/>
        <c:axId val="203972328"/>
      </c:radarChart>
      <c:catAx>
        <c:axId val="203971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3972328"/>
        <c:crosses val="autoZero"/>
        <c:auto val="1"/>
        <c:lblAlgn val="ctr"/>
        <c:lblOffset val="100"/>
        <c:noMultiLvlLbl val="0"/>
      </c:catAx>
      <c:valAx>
        <c:axId val="2039723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971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531020</xdr:colOff>
      <xdr:row>4</xdr:row>
      <xdr:rowOff>130966</xdr:rowOff>
    </xdr:from>
    <xdr:to>
      <xdr:col>5</xdr:col>
      <xdr:colOff>1535907</xdr:colOff>
      <xdr:row>25</xdr:row>
      <xdr:rowOff>47623</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623093</xdr:colOff>
      <xdr:row>44</xdr:row>
      <xdr:rowOff>110331</xdr:rowOff>
    </xdr:from>
    <xdr:to>
      <xdr:col>4</xdr:col>
      <xdr:colOff>1623218</xdr:colOff>
      <xdr:row>53</xdr:row>
      <xdr:rowOff>115093</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1984376</xdr:colOff>
      <xdr:row>44</xdr:row>
      <xdr:rowOff>111123</xdr:rowOff>
    </xdr:from>
    <xdr:to>
      <xdr:col>8</xdr:col>
      <xdr:colOff>269876</xdr:colOff>
      <xdr:row>53</xdr:row>
      <xdr:rowOff>63500</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578643</xdr:colOff>
      <xdr:row>28</xdr:row>
      <xdr:rowOff>52384</xdr:rowOff>
    </xdr:from>
    <xdr:to>
      <xdr:col>4</xdr:col>
      <xdr:colOff>1500188</xdr:colOff>
      <xdr:row>39</xdr:row>
      <xdr:rowOff>142874</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597693</xdr:colOff>
      <xdr:row>53</xdr:row>
      <xdr:rowOff>200024</xdr:rowOff>
    </xdr:from>
    <xdr:to>
      <xdr:col>4</xdr:col>
      <xdr:colOff>1607344</xdr:colOff>
      <xdr:row>68</xdr:row>
      <xdr:rowOff>23812</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1976437</xdr:colOff>
      <xdr:row>53</xdr:row>
      <xdr:rowOff>202407</xdr:rowOff>
    </xdr:from>
    <xdr:to>
      <xdr:col>8</xdr:col>
      <xdr:colOff>297656</xdr:colOff>
      <xdr:row>68</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598362</xdr:colOff>
      <xdr:row>9</xdr:row>
      <xdr:rowOff>214044</xdr:rowOff>
    </xdr:from>
    <xdr:to>
      <xdr:col>11</xdr:col>
      <xdr:colOff>21405</xdr:colOff>
      <xdr:row>17</xdr:row>
      <xdr:rowOff>342471</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5.bin"/><Relationship Id="rId5" Type="http://schemas.openxmlformats.org/officeDocument/2006/relationships/hyperlink" Target="http://www.portlandoregon.gov/oehr/eeoswf.cfm" TargetMode="External"/><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drawing" Target="../drawings/drawing2.xml"/><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70"/>
  <sheetViews>
    <sheetView showGridLines="0" zoomScale="96" zoomScaleNormal="96" workbookViewId="0">
      <selection activeCell="C10" sqref="C10"/>
    </sheetView>
  </sheetViews>
  <sheetFormatPr defaultColWidth="9.140625" defaultRowHeight="15" x14ac:dyDescent="0.25"/>
  <cols>
    <col min="1" max="1" width="6.42578125" style="46" customWidth="1"/>
    <col min="2" max="2" width="33.140625" style="46" customWidth="1"/>
    <col min="3" max="3" width="47.7109375" style="46" customWidth="1"/>
    <col min="4" max="4" width="30" style="46" bestFit="1" customWidth="1"/>
    <col min="5" max="5" width="40.140625" style="46" customWidth="1"/>
    <col min="6" max="6" width="32.7109375" style="46" customWidth="1"/>
    <col min="7" max="7" width="22.5703125" style="46" hidden="1" customWidth="1"/>
    <col min="8" max="10" width="9.140625" style="46" hidden="1" customWidth="1"/>
    <col min="11" max="16384" width="9.140625" style="46"/>
  </cols>
  <sheetData>
    <row r="1" spans="2:18" ht="15.75" x14ac:dyDescent="0.25">
      <c r="B1" s="45" t="s">
        <v>25</v>
      </c>
      <c r="E1" s="45"/>
    </row>
    <row r="2" spans="2:18" ht="15.75" x14ac:dyDescent="0.25">
      <c r="B2" s="47" t="s">
        <v>182</v>
      </c>
      <c r="E2" s="45"/>
    </row>
    <row r="4" spans="2:18" x14ac:dyDescent="0.25">
      <c r="B4" s="5" t="s">
        <v>6</v>
      </c>
      <c r="C4" s="4"/>
      <c r="D4" s="48"/>
      <c r="E4" s="48"/>
      <c r="G4" s="46" t="s">
        <v>9</v>
      </c>
      <c r="H4" s="46" t="s">
        <v>17</v>
      </c>
    </row>
    <row r="5" spans="2:18" x14ac:dyDescent="0.25">
      <c r="B5" s="5" t="s">
        <v>5</v>
      </c>
      <c r="C5" s="3" t="s">
        <v>183</v>
      </c>
      <c r="D5" s="49"/>
      <c r="E5" s="49"/>
      <c r="G5" s="46" t="s">
        <v>11</v>
      </c>
      <c r="H5" s="46" t="s">
        <v>18</v>
      </c>
    </row>
    <row r="6" spans="2:18" x14ac:dyDescent="0.25">
      <c r="B6" s="5" t="s">
        <v>8</v>
      </c>
      <c r="C6" s="3" t="s">
        <v>184</v>
      </c>
      <c r="D6" s="49"/>
      <c r="E6" s="49"/>
      <c r="G6" s="46" t="s">
        <v>12</v>
      </c>
      <c r="H6" s="46" t="s">
        <v>19</v>
      </c>
    </row>
    <row r="7" spans="2:18" x14ac:dyDescent="0.25">
      <c r="B7" s="5" t="s">
        <v>4</v>
      </c>
      <c r="C7" s="3"/>
      <c r="D7" s="49"/>
      <c r="E7" s="49"/>
      <c r="G7" s="46" t="s">
        <v>10</v>
      </c>
      <c r="H7" s="46" t="s">
        <v>20</v>
      </c>
    </row>
    <row r="8" spans="2:18" x14ac:dyDescent="0.25">
      <c r="B8" s="5" t="s">
        <v>16</v>
      </c>
      <c r="C8" s="3" t="s">
        <v>11</v>
      </c>
      <c r="G8" s="46" t="s">
        <v>13</v>
      </c>
      <c r="H8" s="46" t="s">
        <v>21</v>
      </c>
    </row>
    <row r="9" spans="2:18" x14ac:dyDescent="0.25">
      <c r="B9" s="5" t="s">
        <v>7</v>
      </c>
      <c r="C9" s="3"/>
      <c r="G9" s="46" t="s">
        <v>14</v>
      </c>
      <c r="H9" s="46" t="s">
        <v>22</v>
      </c>
    </row>
    <row r="10" spans="2:18" x14ac:dyDescent="0.25">
      <c r="B10" s="5" t="s">
        <v>17</v>
      </c>
      <c r="C10" s="3" t="s">
        <v>197</v>
      </c>
      <c r="G10" s="46" t="s">
        <v>15</v>
      </c>
      <c r="H10" s="46" t="s">
        <v>23</v>
      </c>
    </row>
    <row r="11" spans="2:18" x14ac:dyDescent="0.25">
      <c r="B11" s="5" t="s">
        <v>42</v>
      </c>
      <c r="C11" s="3"/>
      <c r="H11" s="46" t="s">
        <v>24</v>
      </c>
    </row>
    <row r="12" spans="2:18" x14ac:dyDescent="0.25">
      <c r="B12" s="5" t="s">
        <v>43</v>
      </c>
      <c r="C12" s="3"/>
    </row>
    <row r="13" spans="2:18" x14ac:dyDescent="0.25">
      <c r="B13" s="5" t="s">
        <v>45</v>
      </c>
      <c r="C13" s="3"/>
    </row>
    <row r="14" spans="2:18" x14ac:dyDescent="0.25">
      <c r="B14" s="5" t="s">
        <v>44</v>
      </c>
      <c r="C14" s="7"/>
    </row>
    <row r="16" spans="2:18" x14ac:dyDescent="0.25">
      <c r="B16" s="145" t="s">
        <v>136</v>
      </c>
      <c r="C16" s="3"/>
      <c r="D16" s="46">
        <v>55</v>
      </c>
      <c r="L16" s="59"/>
      <c r="R16" s="59"/>
    </row>
    <row r="17" spans="2:18" x14ac:dyDescent="0.25">
      <c r="B17" s="146"/>
      <c r="C17" s="3"/>
      <c r="D17" s="46">
        <v>29</v>
      </c>
      <c r="L17" s="59"/>
      <c r="R17" s="59"/>
    </row>
    <row r="18" spans="2:18" x14ac:dyDescent="0.25">
      <c r="C18" s="3"/>
      <c r="D18" s="46">
        <v>17</v>
      </c>
      <c r="L18" s="59"/>
      <c r="R18" s="59"/>
    </row>
    <row r="19" spans="2:18" x14ac:dyDescent="0.25">
      <c r="C19" s="3"/>
      <c r="D19" s="46">
        <v>3</v>
      </c>
      <c r="L19" s="59"/>
      <c r="R19" s="59"/>
    </row>
    <row r="20" spans="2:18" x14ac:dyDescent="0.25">
      <c r="C20" s="3"/>
      <c r="D20" s="46">
        <v>6</v>
      </c>
      <c r="L20" s="59"/>
      <c r="R20" s="59"/>
    </row>
    <row r="21" spans="2:18" x14ac:dyDescent="0.25">
      <c r="C21" s="3"/>
    </row>
    <row r="22" spans="2:18" x14ac:dyDescent="0.25">
      <c r="C22" s="3"/>
    </row>
    <row r="23" spans="2:18" x14ac:dyDescent="0.25">
      <c r="C23" s="3"/>
    </row>
    <row r="24" spans="2:18" x14ac:dyDescent="0.25">
      <c r="C24" s="3"/>
    </row>
    <row r="25" spans="2:18" x14ac:dyDescent="0.25">
      <c r="C25" s="3"/>
    </row>
    <row r="26" spans="2:18" x14ac:dyDescent="0.25">
      <c r="C26" s="3"/>
    </row>
    <row r="27" spans="2:18" x14ac:dyDescent="0.25">
      <c r="C27" s="3"/>
    </row>
    <row r="28" spans="2:18" x14ac:dyDescent="0.25">
      <c r="C28" s="3"/>
    </row>
    <row r="29" spans="2:18" x14ac:dyDescent="0.25">
      <c r="C29" s="3"/>
    </row>
    <row r="30" spans="2:18" x14ac:dyDescent="0.25">
      <c r="C30" s="3"/>
    </row>
    <row r="31" spans="2:18" x14ac:dyDescent="0.25">
      <c r="C31" s="3"/>
    </row>
    <row r="32" spans="2:18" x14ac:dyDescent="0.25">
      <c r="C32" s="3"/>
    </row>
    <row r="33" spans="2:18" ht="42" customHeight="1" x14ac:dyDescent="0.35">
      <c r="F33" s="50">
        <f>C7</f>
        <v>0</v>
      </c>
    </row>
    <row r="34" spans="2:18" ht="21" x14ac:dyDescent="0.35">
      <c r="B34" s="51" t="s">
        <v>47</v>
      </c>
      <c r="C34" s="52" t="s">
        <v>35</v>
      </c>
      <c r="F34" s="53" t="s">
        <v>95</v>
      </c>
    </row>
    <row r="35" spans="2:18" ht="46.5" x14ac:dyDescent="0.25">
      <c r="B35" s="54"/>
      <c r="C35" s="55" t="s">
        <v>39</v>
      </c>
      <c r="E35" s="56">
        <f>R37</f>
        <v>0</v>
      </c>
      <c r="F35" s="57" t="s">
        <v>92</v>
      </c>
    </row>
    <row r="36" spans="2:18" ht="46.5" x14ac:dyDescent="0.25">
      <c r="B36" s="5" t="s">
        <v>26</v>
      </c>
      <c r="C36" s="5" t="s">
        <v>40</v>
      </c>
      <c r="E36" s="56" t="e">
        <f>R38</f>
        <v>#DIV/0!</v>
      </c>
      <c r="F36" s="58" t="s">
        <v>93</v>
      </c>
    </row>
    <row r="37" spans="2:18" x14ac:dyDescent="0.25">
      <c r="B37" s="64" t="s">
        <v>37</v>
      </c>
      <c r="C37" s="6"/>
      <c r="Q37" s="46" t="s">
        <v>91</v>
      </c>
      <c r="R37" s="59">
        <f>C37+C38+C39+C41+C42+C43</f>
        <v>0</v>
      </c>
    </row>
    <row r="38" spans="2:18" x14ac:dyDescent="0.25">
      <c r="B38" s="64" t="s">
        <v>28</v>
      </c>
      <c r="C38" s="6"/>
      <c r="Q38" s="46" t="s">
        <v>94</v>
      </c>
      <c r="R38" s="60" t="e">
        <f>R52/C54</f>
        <v>#DIV/0!</v>
      </c>
    </row>
    <row r="39" spans="2:18" x14ac:dyDescent="0.25">
      <c r="B39" s="64" t="s">
        <v>29</v>
      </c>
      <c r="C39" s="6"/>
    </row>
    <row r="40" spans="2:18" x14ac:dyDescent="0.25">
      <c r="B40" s="98" t="s">
        <v>38</v>
      </c>
      <c r="C40" s="6"/>
    </row>
    <row r="41" spans="2:18" x14ac:dyDescent="0.25">
      <c r="B41" s="64" t="s">
        <v>30</v>
      </c>
      <c r="C41" s="6"/>
    </row>
    <row r="42" spans="2:18" x14ac:dyDescent="0.25">
      <c r="B42" s="64" t="s">
        <v>36</v>
      </c>
      <c r="C42" s="6"/>
    </row>
    <row r="43" spans="2:18" x14ac:dyDescent="0.25">
      <c r="B43" s="64" t="s">
        <v>34</v>
      </c>
      <c r="C43" s="6"/>
    </row>
    <row r="44" spans="2:18" x14ac:dyDescent="0.25">
      <c r="B44" s="64" t="s">
        <v>27</v>
      </c>
      <c r="C44" s="6"/>
    </row>
    <row r="45" spans="2:18" ht="30" customHeight="1" x14ac:dyDescent="0.25">
      <c r="B45" s="140" t="s">
        <v>77</v>
      </c>
      <c r="C45" s="141"/>
    </row>
    <row r="47" spans="2:18" ht="24" customHeight="1" x14ac:dyDescent="0.25">
      <c r="B47" s="65" t="s">
        <v>50</v>
      </c>
      <c r="C47" s="3"/>
      <c r="Q47" s="46" t="s">
        <v>51</v>
      </c>
      <c r="R47" s="46">
        <f>C47-C48</f>
        <v>0</v>
      </c>
    </row>
    <row r="48" spans="2:18" ht="30" x14ac:dyDescent="0.25">
      <c r="B48" s="65" t="s">
        <v>33</v>
      </c>
      <c r="C48" s="3"/>
      <c r="Q48" s="46" t="s">
        <v>52</v>
      </c>
      <c r="R48" s="46">
        <f>C48</f>
        <v>0</v>
      </c>
    </row>
    <row r="49" spans="2:18" ht="30" x14ac:dyDescent="0.25">
      <c r="B49" s="65" t="s">
        <v>32</v>
      </c>
      <c r="C49" s="3"/>
      <c r="Q49" s="46" t="s">
        <v>53</v>
      </c>
      <c r="R49" s="46">
        <f>C49</f>
        <v>0</v>
      </c>
    </row>
    <row r="50" spans="2:18" ht="30" x14ac:dyDescent="0.25">
      <c r="B50" s="65" t="s">
        <v>41</v>
      </c>
      <c r="C50" s="3"/>
      <c r="Q50" s="46" t="s">
        <v>54</v>
      </c>
      <c r="R50" s="46">
        <f>C48-C49</f>
        <v>0</v>
      </c>
    </row>
    <row r="51" spans="2:18" ht="20.25" customHeight="1" x14ac:dyDescent="0.25">
      <c r="B51" s="61"/>
      <c r="Q51" s="46" t="s">
        <v>55</v>
      </c>
      <c r="R51" s="46">
        <f>C54-C55</f>
        <v>0</v>
      </c>
    </row>
    <row r="52" spans="2:18" ht="32.25" customHeight="1" x14ac:dyDescent="0.25">
      <c r="B52" s="140" t="s">
        <v>62</v>
      </c>
      <c r="C52" s="141"/>
      <c r="Q52" s="46" t="s">
        <v>56</v>
      </c>
      <c r="R52" s="46">
        <f>C55</f>
        <v>0</v>
      </c>
    </row>
    <row r="53" spans="2:18" x14ac:dyDescent="0.25">
      <c r="B53" s="61"/>
    </row>
    <row r="54" spans="2:18" ht="30" x14ac:dyDescent="0.25">
      <c r="B54" s="66" t="s">
        <v>49</v>
      </c>
      <c r="C54" s="3"/>
      <c r="Q54" s="46" t="s">
        <v>58</v>
      </c>
      <c r="R54" s="46">
        <f>C65-C66</f>
        <v>0</v>
      </c>
    </row>
    <row r="55" spans="2:18" ht="30" x14ac:dyDescent="0.25">
      <c r="B55" s="66" t="s">
        <v>31</v>
      </c>
      <c r="C55" s="3"/>
      <c r="Q55" s="46" t="s">
        <v>57</v>
      </c>
      <c r="R55" s="46">
        <f>C66</f>
        <v>0</v>
      </c>
    </row>
    <row r="56" spans="2:18" x14ac:dyDescent="0.25">
      <c r="B56" s="142" t="s">
        <v>96</v>
      </c>
      <c r="C56" s="8"/>
    </row>
    <row r="57" spans="2:18" x14ac:dyDescent="0.25">
      <c r="B57" s="143"/>
      <c r="C57" s="8"/>
    </row>
    <row r="58" spans="2:18" x14ac:dyDescent="0.25">
      <c r="B58" s="143"/>
      <c r="C58" s="8"/>
    </row>
    <row r="59" spans="2:18" x14ac:dyDescent="0.25">
      <c r="B59" s="143"/>
      <c r="C59" s="8"/>
    </row>
    <row r="60" spans="2:18" x14ac:dyDescent="0.25">
      <c r="B60" s="143"/>
      <c r="C60" s="8"/>
    </row>
    <row r="61" spans="2:18" x14ac:dyDescent="0.25">
      <c r="B61" s="144"/>
      <c r="C61" s="8"/>
    </row>
    <row r="63" spans="2:18" x14ac:dyDescent="0.25">
      <c r="B63" s="62" t="s">
        <v>48</v>
      </c>
      <c r="C63" s="61" t="s">
        <v>88</v>
      </c>
    </row>
    <row r="65" spans="2:3" ht="48.75" customHeight="1" x14ac:dyDescent="0.25">
      <c r="B65" s="65" t="s">
        <v>198</v>
      </c>
      <c r="C65" s="3"/>
    </row>
    <row r="66" spans="2:3" ht="60" x14ac:dyDescent="0.25">
      <c r="B66" s="65" t="s">
        <v>199</v>
      </c>
      <c r="C66" s="3"/>
    </row>
    <row r="67" spans="2:3" ht="45" x14ac:dyDescent="0.25">
      <c r="B67" s="66" t="s">
        <v>200</v>
      </c>
      <c r="C67" s="63"/>
    </row>
    <row r="68" spans="2:3" x14ac:dyDescent="0.25">
      <c r="B68" s="9" t="s">
        <v>59</v>
      </c>
      <c r="C68" s="3"/>
    </row>
    <row r="69" spans="2:3" x14ac:dyDescent="0.25">
      <c r="B69" s="9" t="s">
        <v>60</v>
      </c>
      <c r="C69" s="3"/>
    </row>
    <row r="70" spans="2:3" x14ac:dyDescent="0.25">
      <c r="B70" s="10" t="s">
        <v>61</v>
      </c>
      <c r="C70" s="8"/>
    </row>
  </sheetData>
  <customSheetViews>
    <customSheetView guid="{5FB8B241-EC56-4810-9F0B-B7FD05BA3070}" scale="96" showPageBreaks="1" showGridLines="0" showRowCol="0" fitToPage="1" printArea="1" hiddenColumns="1" topLeftCell="A43">
      <selection activeCell="C11" sqref="C11"/>
      <rowBreaks count="1" manualBreakCount="1">
        <brk id="44" max="8" man="1"/>
      </rowBreaks>
      <colBreaks count="1" manualBreakCount="1">
        <brk id="9" max="1048575" man="1"/>
      </colBreaks>
      <pageMargins left="0.25" right="0.25" top="0.75" bottom="0.75" header="0.3" footer="0.3"/>
      <pageSetup scale="53" orientation="portrait" r:id="rId1"/>
    </customSheetView>
    <customSheetView guid="{DBE6D45E-9113-4509-B2A6-8C17B9617F0B}" scale="96" showPageBreaks="1" showGridLines="0" showRowCol="0" fitToPage="1" printArea="1" hiddenColumns="1" topLeftCell="B13">
      <selection activeCell="C11" sqref="C11"/>
      <rowBreaks count="1" manualBreakCount="1">
        <brk id="44" max="8" man="1"/>
      </rowBreaks>
      <colBreaks count="1" manualBreakCount="1">
        <brk id="9" max="1048575" man="1"/>
      </colBreaks>
      <pageMargins left="0.25" right="0.25" top="0.75" bottom="0.75" header="0.3" footer="0.3"/>
      <pageSetup scale="53" orientation="portrait" r:id="rId2"/>
    </customSheetView>
    <customSheetView guid="{F5DC1603-F845-4D70-8C96-D232634C0533}" scale="96" showGridLines="0" showRowCol="0" fitToPage="1" hiddenColumns="1" topLeftCell="B13">
      <selection activeCell="C11" sqref="C11"/>
      <rowBreaks count="1" manualBreakCount="1">
        <brk id="44" max="8" man="1"/>
      </rowBreaks>
      <colBreaks count="1" manualBreakCount="1">
        <brk id="9" max="1048575" man="1"/>
      </colBreaks>
      <pageMargins left="0.25" right="0.25" top="0.75" bottom="0.75" header="0.3" footer="0.3"/>
      <pageSetup scale="53" orientation="portrait" r:id="rId3"/>
    </customSheetView>
    <customSheetView guid="{A7DDA43C-A6B3-4066-AC41-2CBD2AE715E0}" scale="96" showGridLines="0" fitToPage="1" printArea="1" hiddenColumns="1" topLeftCell="E1">
      <selection activeCell="L21" sqref="L21"/>
      <rowBreaks count="1" manualBreakCount="1">
        <brk id="44" max="8" man="1"/>
      </rowBreaks>
      <colBreaks count="1" manualBreakCount="1">
        <brk id="9" max="1048575" man="1"/>
      </colBreaks>
      <pageMargins left="0.25" right="0.25" top="0.75" bottom="0.75" header="0.3" footer="0.3"/>
      <pageSetup scale="53" orientation="portrait" r:id="rId4"/>
    </customSheetView>
  </customSheetViews>
  <mergeCells count="4">
    <mergeCell ref="B45:C45"/>
    <mergeCell ref="B52:C52"/>
    <mergeCell ref="B56:B61"/>
    <mergeCell ref="B16:B17"/>
  </mergeCells>
  <dataValidations count="2">
    <dataValidation type="list" allowBlank="1" showInputMessage="1" showErrorMessage="1" sqref="C8" xr:uid="{00000000-0002-0000-0000-000000000000}">
      <formula1>$G$5:$G$10</formula1>
    </dataValidation>
    <dataValidation type="list" allowBlank="1" showInputMessage="1" showErrorMessage="1" sqref="C10" xr:uid="{00000000-0002-0000-0000-000001000000}">
      <formula1>$H$5:$H$11</formula1>
    </dataValidation>
  </dataValidations>
  <hyperlinks>
    <hyperlink ref="C35" r:id="rId5" xr:uid="{00000000-0004-0000-0000-000000000000}"/>
  </hyperlinks>
  <pageMargins left="0.25" right="0.25" top="0.75" bottom="0.75" header="0.3" footer="0.3"/>
  <pageSetup scale="53" orientation="portrait" r:id="rId6"/>
  <rowBreaks count="1" manualBreakCount="1">
    <brk id="44" max="8" man="1"/>
  </rowBreaks>
  <colBreaks count="1" manualBreakCount="1">
    <brk id="9" max="1048575" man="1"/>
  </colBreaks>
  <drawing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5"/>
  <sheetViews>
    <sheetView showGridLines="0" showRowColHeaders="0" zoomScaleNormal="100" workbookViewId="0">
      <selection activeCell="A5" sqref="A5:B5"/>
    </sheetView>
  </sheetViews>
  <sheetFormatPr defaultColWidth="9.140625" defaultRowHeight="15" x14ac:dyDescent="0.25"/>
  <cols>
    <col min="1" max="1" width="6.42578125" style="80" customWidth="1"/>
    <col min="2" max="2" width="65.5703125" style="37" customWidth="1"/>
    <col min="3" max="3" width="14.5703125" style="37" customWidth="1"/>
    <col min="4" max="4" width="4.5703125" style="80" customWidth="1"/>
    <col min="5" max="5" width="17.85546875" style="37" customWidth="1"/>
    <col min="6" max="6" width="66" style="37" customWidth="1"/>
    <col min="7" max="7" width="9.140625" style="37" hidden="1" customWidth="1"/>
    <col min="8" max="27" width="9.140625" style="39"/>
    <col min="28" max="16384" width="9.140625" style="37"/>
  </cols>
  <sheetData>
    <row r="1" spans="1:9" ht="26.25" x14ac:dyDescent="0.25">
      <c r="A1" s="35">
        <f>'Bureau Profile'!C7</f>
        <v>0</v>
      </c>
      <c r="B1" s="35"/>
      <c r="C1" s="99" t="s">
        <v>97</v>
      </c>
      <c r="D1" s="75"/>
      <c r="E1" s="39"/>
      <c r="F1" s="35" t="str">
        <f>'Bureau Profile'!C5</f>
        <v>FY 2015-16</v>
      </c>
      <c r="G1" s="36" t="s">
        <v>2</v>
      </c>
      <c r="H1" s="104"/>
      <c r="I1" s="104"/>
    </row>
    <row r="2" spans="1:9" ht="18.75" x14ac:dyDescent="0.25">
      <c r="A2" s="83" t="s">
        <v>25</v>
      </c>
      <c r="B2" s="39"/>
      <c r="C2" s="35"/>
      <c r="D2" s="75"/>
      <c r="E2" s="39"/>
      <c r="F2" s="35"/>
      <c r="G2" s="36" t="s">
        <v>3</v>
      </c>
      <c r="H2" s="104"/>
      <c r="I2" s="104"/>
    </row>
    <row r="3" spans="1:9" ht="18.75" x14ac:dyDescent="0.25">
      <c r="A3" s="83"/>
      <c r="B3" s="39"/>
      <c r="C3" s="35"/>
      <c r="D3" s="75"/>
      <c r="E3" s="39"/>
      <c r="F3" s="35"/>
      <c r="G3" s="36"/>
      <c r="H3" s="104"/>
      <c r="I3" s="104"/>
    </row>
    <row r="4" spans="1:9" ht="15.75" x14ac:dyDescent="0.25">
      <c r="A4" s="81" t="s">
        <v>67</v>
      </c>
      <c r="B4" s="69" t="s">
        <v>101</v>
      </c>
      <c r="C4" s="70"/>
      <c r="D4" s="76"/>
      <c r="E4" s="70"/>
      <c r="F4" s="71"/>
    </row>
    <row r="5" spans="1:9" ht="110.25" customHeight="1" x14ac:dyDescent="0.25">
      <c r="A5" s="147" t="s">
        <v>102</v>
      </c>
      <c r="B5" s="148"/>
      <c r="C5" s="39"/>
      <c r="D5" s="77"/>
      <c r="E5" s="39"/>
      <c r="F5" s="39"/>
    </row>
    <row r="6" spans="1:9" ht="88.5" customHeight="1" x14ac:dyDescent="0.25">
      <c r="A6" s="74">
        <v>1</v>
      </c>
      <c r="B6" s="44" t="s">
        <v>98</v>
      </c>
      <c r="C6" s="84"/>
      <c r="D6" s="78" t="s">
        <v>127</v>
      </c>
      <c r="E6" s="38" t="s">
        <v>137</v>
      </c>
      <c r="F6" s="67"/>
    </row>
    <row r="7" spans="1:9" ht="93" customHeight="1" x14ac:dyDescent="0.25">
      <c r="A7" s="73">
        <v>2</v>
      </c>
      <c r="B7" s="25" t="s">
        <v>99</v>
      </c>
      <c r="C7" s="84"/>
      <c r="D7" s="79" t="s">
        <v>126</v>
      </c>
      <c r="E7" s="25" t="s">
        <v>138</v>
      </c>
      <c r="F7" s="67"/>
    </row>
    <row r="8" spans="1:9" ht="81.75" customHeight="1" x14ac:dyDescent="0.25">
      <c r="A8" s="73">
        <v>3</v>
      </c>
      <c r="B8" s="25" t="s">
        <v>100</v>
      </c>
      <c r="C8" s="84"/>
      <c r="D8" s="79" t="s">
        <v>141</v>
      </c>
      <c r="E8" s="25" t="s">
        <v>140</v>
      </c>
      <c r="F8" s="67"/>
    </row>
    <row r="9" spans="1:9" ht="15.75" x14ac:dyDescent="0.25">
      <c r="A9" s="81" t="s">
        <v>71</v>
      </c>
      <c r="B9" s="69" t="s">
        <v>103</v>
      </c>
      <c r="C9" s="85"/>
      <c r="D9" s="76"/>
      <c r="E9" s="70"/>
      <c r="F9" s="71"/>
    </row>
    <row r="10" spans="1:9" ht="94.5" customHeight="1" x14ac:dyDescent="0.25">
      <c r="A10" s="149" t="s">
        <v>104</v>
      </c>
      <c r="B10" s="150"/>
      <c r="C10" s="86"/>
      <c r="D10" s="77"/>
      <c r="E10" s="39"/>
      <c r="F10" s="39"/>
    </row>
    <row r="11" spans="1:9" ht="31.5" x14ac:dyDescent="0.25">
      <c r="A11" s="74">
        <v>1</v>
      </c>
      <c r="B11" s="41" t="s">
        <v>105</v>
      </c>
      <c r="C11" s="84"/>
      <c r="D11" s="77"/>
      <c r="E11" s="39"/>
      <c r="F11" s="39"/>
    </row>
    <row r="12" spans="1:9" ht="93" customHeight="1" x14ac:dyDescent="0.25">
      <c r="A12" s="73">
        <v>2</v>
      </c>
      <c r="B12" s="34" t="s">
        <v>106</v>
      </c>
      <c r="C12" s="84"/>
      <c r="D12" s="78" t="s">
        <v>126</v>
      </c>
      <c r="E12" s="34" t="s">
        <v>139</v>
      </c>
      <c r="F12" s="67"/>
    </row>
    <row r="13" spans="1:9" ht="15.75" x14ac:dyDescent="0.25">
      <c r="A13" s="73">
        <v>3</v>
      </c>
      <c r="B13" s="34" t="s">
        <v>107</v>
      </c>
      <c r="C13" s="84"/>
      <c r="D13" s="77"/>
      <c r="E13" s="39"/>
      <c r="F13" s="39"/>
    </row>
    <row r="14" spans="1:9" ht="15.75" x14ac:dyDescent="0.25">
      <c r="A14" s="73">
        <v>4</v>
      </c>
      <c r="B14" s="34" t="s">
        <v>108</v>
      </c>
      <c r="C14" s="84"/>
      <c r="D14" s="77"/>
      <c r="E14" s="39"/>
      <c r="F14" s="39"/>
    </row>
    <row r="15" spans="1:9" ht="108.75" customHeight="1" x14ac:dyDescent="0.25">
      <c r="A15" s="73">
        <v>5</v>
      </c>
      <c r="B15" s="34" t="s">
        <v>109</v>
      </c>
      <c r="C15" s="84"/>
      <c r="D15" s="78" t="s">
        <v>135</v>
      </c>
      <c r="E15" s="34" t="s">
        <v>134</v>
      </c>
      <c r="F15" s="67"/>
    </row>
    <row r="16" spans="1:9" ht="31.5" x14ac:dyDescent="0.25">
      <c r="A16" s="73">
        <v>6</v>
      </c>
      <c r="B16" s="34" t="s">
        <v>110</v>
      </c>
      <c r="C16" s="84"/>
      <c r="D16" s="77"/>
      <c r="E16" s="39"/>
      <c r="F16" s="39"/>
    </row>
    <row r="17" spans="1:6" ht="15.75" x14ac:dyDescent="0.25">
      <c r="A17" s="81" t="s">
        <v>72</v>
      </c>
      <c r="B17" s="69" t="s">
        <v>111</v>
      </c>
      <c r="C17" s="85"/>
      <c r="D17" s="76"/>
      <c r="E17" s="70"/>
      <c r="F17" s="71"/>
    </row>
    <row r="18" spans="1:6" ht="110.25" customHeight="1" x14ac:dyDescent="0.25">
      <c r="A18" s="149" t="s">
        <v>112</v>
      </c>
      <c r="B18" s="150"/>
      <c r="C18" s="86"/>
      <c r="D18" s="77"/>
      <c r="E18" s="39"/>
      <c r="F18" s="39"/>
    </row>
    <row r="19" spans="1:6" ht="31.5" x14ac:dyDescent="0.25">
      <c r="A19" s="74">
        <v>1</v>
      </c>
      <c r="B19" s="41" t="s">
        <v>113</v>
      </c>
      <c r="C19" s="86"/>
      <c r="D19" s="77"/>
      <c r="E19" s="39"/>
      <c r="F19" s="39"/>
    </row>
    <row r="20" spans="1:6" ht="73.5" customHeight="1" x14ac:dyDescent="0.25">
      <c r="A20" s="73">
        <v>2</v>
      </c>
      <c r="B20" s="34" t="s">
        <v>114</v>
      </c>
      <c r="C20" s="84"/>
      <c r="D20" s="78" t="s">
        <v>126</v>
      </c>
      <c r="E20" s="34" t="s">
        <v>115</v>
      </c>
      <c r="F20" s="67"/>
    </row>
    <row r="21" spans="1:6" ht="67.5" customHeight="1" x14ac:dyDescent="0.25">
      <c r="A21" s="73">
        <v>3</v>
      </c>
      <c r="B21" s="34" t="s">
        <v>116</v>
      </c>
      <c r="C21" s="84"/>
      <c r="D21" s="78" t="s">
        <v>128</v>
      </c>
      <c r="E21" s="34" t="s">
        <v>117</v>
      </c>
      <c r="F21" s="67"/>
    </row>
    <row r="22" spans="1:6" ht="63" x14ac:dyDescent="0.25">
      <c r="A22" s="73">
        <v>4</v>
      </c>
      <c r="B22" s="34" t="s">
        <v>129</v>
      </c>
      <c r="C22" s="84"/>
      <c r="D22" s="78" t="s">
        <v>130</v>
      </c>
      <c r="E22" s="68" t="s">
        <v>131</v>
      </c>
      <c r="F22" s="67"/>
    </row>
    <row r="23" spans="1:6" ht="15.75" x14ac:dyDescent="0.25">
      <c r="A23" s="81" t="s">
        <v>74</v>
      </c>
      <c r="B23" s="69" t="s">
        <v>118</v>
      </c>
      <c r="C23" s="85"/>
      <c r="D23" s="76"/>
      <c r="E23" s="70"/>
      <c r="F23" s="71"/>
    </row>
    <row r="24" spans="1:6" ht="41.25" customHeight="1" x14ac:dyDescent="0.25">
      <c r="A24" s="149" t="s">
        <v>119</v>
      </c>
      <c r="B24" s="150"/>
      <c r="C24" s="86"/>
      <c r="D24" s="77"/>
      <c r="E24" s="39"/>
      <c r="F24" s="39"/>
    </row>
    <row r="25" spans="1:6" ht="31.5" x14ac:dyDescent="0.25">
      <c r="A25" s="74">
        <v>1</v>
      </c>
      <c r="B25" s="41" t="s">
        <v>120</v>
      </c>
      <c r="C25" s="84"/>
      <c r="D25" s="77"/>
      <c r="E25" s="39"/>
      <c r="F25" s="39"/>
    </row>
    <row r="26" spans="1:6" ht="31.5" x14ac:dyDescent="0.25">
      <c r="A26" s="73">
        <v>2</v>
      </c>
      <c r="B26" s="34" t="s">
        <v>121</v>
      </c>
      <c r="C26" s="84"/>
      <c r="D26" s="77"/>
      <c r="E26" s="39"/>
      <c r="F26" s="39"/>
    </row>
    <row r="27" spans="1:6" ht="31.5" x14ac:dyDescent="0.25">
      <c r="A27" s="73">
        <v>3</v>
      </c>
      <c r="B27" s="34" t="s">
        <v>122</v>
      </c>
      <c r="C27" s="84"/>
      <c r="D27" s="77"/>
      <c r="E27" s="39"/>
      <c r="F27" s="39"/>
    </row>
    <row r="28" spans="1:6" ht="76.5" customHeight="1" x14ac:dyDescent="0.25">
      <c r="A28" s="82">
        <v>4</v>
      </c>
      <c r="B28" s="40" t="s">
        <v>132</v>
      </c>
      <c r="C28" s="87"/>
      <c r="D28" s="78" t="s">
        <v>130</v>
      </c>
      <c r="E28" s="38" t="s">
        <v>142</v>
      </c>
      <c r="F28" s="67"/>
    </row>
    <row r="29" spans="1:6" ht="15.75" x14ac:dyDescent="0.25">
      <c r="A29" s="81" t="s">
        <v>89</v>
      </c>
      <c r="B29" s="69" t="s">
        <v>46</v>
      </c>
      <c r="C29" s="85"/>
      <c r="D29" s="76"/>
      <c r="E29" s="70"/>
      <c r="F29" s="71"/>
    </row>
    <row r="30" spans="1:6" ht="84.75" customHeight="1" x14ac:dyDescent="0.25">
      <c r="A30" s="149" t="s">
        <v>123</v>
      </c>
      <c r="B30" s="150"/>
      <c r="C30" s="86"/>
      <c r="D30" s="77"/>
      <c r="E30" s="39"/>
      <c r="F30" s="39"/>
    </row>
    <row r="31" spans="1:6" ht="31.5" x14ac:dyDescent="0.25">
      <c r="A31" s="74">
        <v>1</v>
      </c>
      <c r="B31" s="42" t="s">
        <v>124</v>
      </c>
      <c r="C31" s="84"/>
      <c r="D31" s="77"/>
      <c r="E31" s="39"/>
      <c r="F31" s="39"/>
    </row>
    <row r="32" spans="1:6" ht="33" customHeight="1" x14ac:dyDescent="0.25">
      <c r="A32" s="73">
        <v>2</v>
      </c>
      <c r="B32" s="43" t="s">
        <v>125</v>
      </c>
      <c r="C32" s="84"/>
      <c r="D32" s="77"/>
      <c r="E32" s="39"/>
      <c r="F32" s="39"/>
    </row>
    <row r="33" spans="1:6" x14ac:dyDescent="0.25">
      <c r="A33" s="77"/>
      <c r="B33" s="39"/>
      <c r="C33" s="39"/>
      <c r="D33" s="77"/>
      <c r="E33" s="39"/>
      <c r="F33" s="39"/>
    </row>
    <row r="34" spans="1:6" x14ac:dyDescent="0.25">
      <c r="A34" s="77"/>
      <c r="B34" s="39"/>
      <c r="C34" s="39"/>
      <c r="D34" s="77"/>
      <c r="E34" s="39"/>
      <c r="F34" s="39"/>
    </row>
    <row r="35" spans="1:6" x14ac:dyDescent="0.25">
      <c r="A35" s="77"/>
      <c r="B35" s="39"/>
      <c r="C35" s="39"/>
      <c r="D35" s="77"/>
      <c r="E35" s="39"/>
      <c r="F35" s="39"/>
    </row>
    <row r="36" spans="1:6" x14ac:dyDescent="0.25">
      <c r="A36" s="77"/>
      <c r="B36" s="39"/>
      <c r="C36" s="39"/>
      <c r="D36" s="77"/>
      <c r="E36" s="39"/>
      <c r="F36" s="39"/>
    </row>
    <row r="37" spans="1:6" x14ac:dyDescent="0.25">
      <c r="A37" s="77"/>
      <c r="B37" s="39"/>
      <c r="C37" s="39"/>
      <c r="D37" s="77"/>
      <c r="E37" s="39"/>
      <c r="F37" s="39"/>
    </row>
    <row r="38" spans="1:6" x14ac:dyDescent="0.25">
      <c r="A38" s="77"/>
      <c r="B38" s="39"/>
      <c r="C38" s="39"/>
      <c r="D38" s="77"/>
      <c r="E38" s="39"/>
      <c r="F38" s="39"/>
    </row>
    <row r="39" spans="1:6" x14ac:dyDescent="0.25">
      <c r="A39" s="77"/>
      <c r="B39" s="39"/>
      <c r="C39" s="39"/>
      <c r="D39" s="77"/>
      <c r="E39" s="39"/>
      <c r="F39" s="39"/>
    </row>
    <row r="40" spans="1:6" x14ac:dyDescent="0.25">
      <c r="A40" s="77"/>
      <c r="B40" s="39"/>
      <c r="C40" s="39"/>
      <c r="D40" s="77"/>
      <c r="E40" s="39"/>
      <c r="F40" s="39"/>
    </row>
    <row r="41" spans="1:6" x14ac:dyDescent="0.25">
      <c r="A41" s="77"/>
      <c r="B41" s="39"/>
      <c r="C41" s="39"/>
      <c r="D41" s="77"/>
      <c r="E41" s="39"/>
      <c r="F41" s="39"/>
    </row>
    <row r="42" spans="1:6" x14ac:dyDescent="0.25">
      <c r="A42" s="77"/>
      <c r="B42" s="39"/>
      <c r="C42" s="39"/>
      <c r="D42" s="77"/>
      <c r="E42" s="39"/>
      <c r="F42" s="39"/>
    </row>
    <row r="43" spans="1:6" x14ac:dyDescent="0.25">
      <c r="A43" s="77"/>
      <c r="B43" s="39"/>
      <c r="C43" s="39"/>
      <c r="D43" s="77"/>
      <c r="E43" s="39"/>
      <c r="F43" s="39"/>
    </row>
    <row r="44" spans="1:6" x14ac:dyDescent="0.25">
      <c r="A44" s="77"/>
      <c r="B44" s="39"/>
      <c r="C44" s="39"/>
      <c r="D44" s="77"/>
      <c r="E44" s="39"/>
      <c r="F44" s="39"/>
    </row>
    <row r="45" spans="1:6" x14ac:dyDescent="0.25">
      <c r="A45" s="77"/>
      <c r="B45" s="39"/>
      <c r="C45" s="39"/>
      <c r="D45" s="77"/>
      <c r="E45" s="39"/>
      <c r="F45" s="39"/>
    </row>
  </sheetData>
  <customSheetViews>
    <customSheetView guid="{5FB8B241-EC56-4810-9F0B-B7FD05BA3070}" showPageBreaks="1" showGridLines="0" showRowCol="0" printArea="1" hiddenColumns="1" state="hidden">
      <selection activeCell="A5" sqref="A5:B5"/>
      <rowBreaks count="1" manualBreakCount="1">
        <brk id="16" max="5" man="1"/>
      </rowBreaks>
      <pageMargins left="0.25" right="0.25" top="0.75" bottom="0.75" header="0.3" footer="0.3"/>
      <pageSetup scale="59" fitToHeight="0" orientation="landscape" r:id="rId1"/>
    </customSheetView>
    <customSheetView guid="{DBE6D45E-9113-4509-B2A6-8C17B9617F0B}" showPageBreaks="1" showGridLines="0" showRowCol="0" printArea="1" hiddenColumns="1" state="hidden">
      <selection activeCell="A5" sqref="A5:B5"/>
      <rowBreaks count="1" manualBreakCount="1">
        <brk id="16" max="5" man="1"/>
      </rowBreaks>
      <pageMargins left="0.25" right="0.25" top="0.75" bottom="0.75" header="0.3" footer="0.3"/>
      <pageSetup scale="59" fitToHeight="0" orientation="landscape" r:id="rId2"/>
    </customSheetView>
    <customSheetView guid="{F5DC1603-F845-4D70-8C96-D232634C0533}" showGridLines="0" showRowCol="0" hiddenColumns="1" state="hidden">
      <selection activeCell="A5" sqref="A5:B5"/>
      <rowBreaks count="1" manualBreakCount="1">
        <brk id="16" max="5" man="1"/>
      </rowBreaks>
      <pageMargins left="0.25" right="0.25" top="0.75" bottom="0.75" header="0.3" footer="0.3"/>
      <pageSetup scale="59" fitToHeight="0" orientation="landscape" r:id="rId3"/>
    </customSheetView>
    <customSheetView guid="{A7DDA43C-A6B3-4066-AC41-2CBD2AE715E0}" showGridLines="0" showRowCol="0" hiddenColumns="1" state="hidden">
      <selection activeCell="A5" sqref="A5:B5"/>
      <rowBreaks count="1" manualBreakCount="1">
        <brk id="16" max="5" man="1"/>
      </rowBreaks>
      <pageMargins left="0.25" right="0.25" top="0.75" bottom="0.75" header="0.3" footer="0.3"/>
      <pageSetup scale="59" fitToHeight="0" orientation="landscape" r:id="rId4"/>
    </customSheetView>
  </customSheetViews>
  <mergeCells count="5">
    <mergeCell ref="A5:B5"/>
    <mergeCell ref="A10:B10"/>
    <mergeCell ref="A18:B18"/>
    <mergeCell ref="A30:B30"/>
    <mergeCell ref="A24:B24"/>
  </mergeCells>
  <dataValidations count="1">
    <dataValidation type="list" allowBlank="1" showInputMessage="1" showErrorMessage="1" sqref="C20:C22 C31:C32 C25:C28 C11:C16 C6:C8" xr:uid="{00000000-0002-0000-0100-000000000000}">
      <formula1>$G$1:$G$2</formula1>
    </dataValidation>
  </dataValidations>
  <pageMargins left="0.25" right="0.25" top="0.75" bottom="0.75" header="0.3" footer="0.3"/>
  <pageSetup scale="59" fitToHeight="0" orientation="landscape" r:id="rId5"/>
  <rowBreaks count="1" manualBreakCount="1">
    <brk id="1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857"/>
  <sheetViews>
    <sheetView showGridLines="0" zoomScaleNormal="100" workbookViewId="0">
      <pane ySplit="9" topLeftCell="A16" activePane="bottomLeft" state="frozen"/>
      <selection pane="bottomLeft" activeCell="B22" sqref="B22"/>
    </sheetView>
  </sheetViews>
  <sheetFormatPr defaultColWidth="8.85546875" defaultRowHeight="15" x14ac:dyDescent="0.25"/>
  <cols>
    <col min="1" max="1" width="6" style="13" customWidth="1"/>
    <col min="2" max="2" width="63.42578125" customWidth="1"/>
    <col min="3" max="3" width="18.28515625" style="23" customWidth="1"/>
    <col min="4" max="4" width="17.7109375" style="2" customWidth="1"/>
    <col min="5" max="5" width="17.85546875" style="2" customWidth="1"/>
    <col min="6" max="6" width="18.85546875" style="2" customWidth="1"/>
    <col min="7" max="7" width="16.140625" style="2" customWidth="1"/>
    <col min="8" max="8" width="38.28515625" style="15" customWidth="1"/>
    <col min="9" max="10" width="8.85546875" style="15"/>
    <col min="11" max="25" width="8.85546875" style="15" hidden="1" customWidth="1"/>
    <col min="26" max="26" width="8.85546875" customWidth="1"/>
  </cols>
  <sheetData>
    <row r="1" spans="1:26" ht="18.75" x14ac:dyDescent="0.3">
      <c r="A1" s="21">
        <f>'Bureau Profile'!C7</f>
        <v>0</v>
      </c>
      <c r="B1" s="15"/>
      <c r="C1" s="21" t="s">
        <v>70</v>
      </c>
      <c r="D1" s="16"/>
      <c r="E1" s="21" t="str">
        <f>'Bureau Profile'!C5</f>
        <v>FY 2015-16</v>
      </c>
      <c r="F1" s="16"/>
      <c r="G1" s="16"/>
    </row>
    <row r="2" spans="1:26" s="27" customFormat="1" ht="15.6" customHeight="1" x14ac:dyDescent="0.25">
      <c r="A2" s="118" t="s">
        <v>1</v>
      </c>
      <c r="B2" s="119"/>
      <c r="C2" s="151" t="s">
        <v>196</v>
      </c>
      <c r="D2" s="152"/>
      <c r="E2" s="152"/>
      <c r="F2" s="152"/>
      <c r="G2" s="152"/>
      <c r="H2" s="152"/>
      <c r="I2" s="1"/>
      <c r="J2" s="1"/>
      <c r="K2" s="1"/>
      <c r="L2" s="1"/>
      <c r="M2" s="1"/>
      <c r="N2" s="1"/>
      <c r="O2" s="1"/>
      <c r="P2" s="1"/>
      <c r="Q2" s="1"/>
      <c r="R2" s="1"/>
      <c r="S2" s="1"/>
      <c r="T2" s="1"/>
      <c r="U2" s="1"/>
      <c r="V2" s="1"/>
      <c r="W2" s="1"/>
      <c r="X2" s="1"/>
      <c r="Y2" s="1"/>
    </row>
    <row r="3" spans="1:26" s="27" customFormat="1" ht="15.6" customHeight="1" x14ac:dyDescent="0.25">
      <c r="A3" s="139" t="s">
        <v>180</v>
      </c>
      <c r="B3" s="121" t="s">
        <v>181</v>
      </c>
      <c r="C3" s="151"/>
      <c r="D3" s="152"/>
      <c r="E3" s="152"/>
      <c r="F3" s="152"/>
      <c r="G3" s="152"/>
      <c r="H3" s="152"/>
      <c r="I3" s="1"/>
      <c r="J3" s="1"/>
      <c r="K3" s="1"/>
      <c r="L3" s="1"/>
      <c r="M3" s="1"/>
      <c r="N3" s="1"/>
      <c r="O3" s="1"/>
      <c r="P3" s="1"/>
      <c r="Q3" s="1"/>
      <c r="R3" s="1"/>
      <c r="S3" s="1"/>
      <c r="T3" s="1"/>
      <c r="U3" s="1"/>
      <c r="V3" s="1"/>
      <c r="W3" s="1"/>
      <c r="X3" s="1"/>
      <c r="Y3" s="1"/>
    </row>
    <row r="4" spans="1:26" ht="15.75" customHeight="1" x14ac:dyDescent="0.25">
      <c r="A4" s="120">
        <v>0</v>
      </c>
      <c r="B4" s="133" t="s">
        <v>186</v>
      </c>
      <c r="C4" s="151"/>
      <c r="D4" s="152"/>
      <c r="E4" s="152"/>
      <c r="F4" s="152"/>
      <c r="G4" s="152"/>
      <c r="H4" s="152"/>
    </row>
    <row r="5" spans="1:26" s="13" customFormat="1" x14ac:dyDescent="0.25">
      <c r="A5" s="122">
        <v>1</v>
      </c>
      <c r="B5" s="123" t="s">
        <v>187</v>
      </c>
      <c r="C5" s="153"/>
      <c r="D5" s="154"/>
      <c r="E5" s="154"/>
      <c r="F5" s="154"/>
      <c r="G5" s="154"/>
      <c r="H5" s="154"/>
      <c r="I5" s="15"/>
      <c r="J5" s="15"/>
      <c r="K5" s="15"/>
      <c r="L5" s="15"/>
      <c r="M5" s="15"/>
      <c r="N5" s="15"/>
      <c r="O5" s="15"/>
      <c r="P5" s="15"/>
      <c r="Q5" s="15"/>
      <c r="R5" s="15"/>
      <c r="S5" s="15"/>
      <c r="T5" s="15"/>
      <c r="U5" s="15"/>
      <c r="V5" s="15"/>
      <c r="W5" s="15"/>
      <c r="X5" s="15"/>
      <c r="Y5" s="15"/>
    </row>
    <row r="6" spans="1:26" s="13" customFormat="1" ht="30.75" x14ac:dyDescent="0.3">
      <c r="A6" s="122">
        <v>2</v>
      </c>
      <c r="B6" s="123" t="s">
        <v>63</v>
      </c>
      <c r="C6" s="112"/>
      <c r="D6" s="155">
        <f>'Bureau Profile'!$C17</f>
        <v>0</v>
      </c>
      <c r="E6" s="155">
        <f>'Bureau Profile'!$C18</f>
        <v>0</v>
      </c>
      <c r="F6" s="155">
        <f>'Bureau Profile'!$C19</f>
        <v>0</v>
      </c>
      <c r="G6" s="155">
        <f>'Bureau Profile'!$C20</f>
        <v>0</v>
      </c>
      <c r="H6" s="128"/>
      <c r="I6" s="15"/>
      <c r="J6" s="15"/>
      <c r="K6" s="15"/>
      <c r="L6" s="15"/>
      <c r="M6" s="15"/>
      <c r="N6" s="15"/>
      <c r="O6" s="15"/>
      <c r="P6" s="15"/>
      <c r="Q6" s="15"/>
      <c r="R6" s="15"/>
      <c r="S6" s="15"/>
      <c r="T6" s="15"/>
      <c r="U6" s="15"/>
      <c r="V6" s="15"/>
      <c r="W6" s="15"/>
      <c r="X6" s="15"/>
      <c r="Y6" s="15"/>
    </row>
    <row r="7" spans="1:26" ht="30.75" x14ac:dyDescent="0.3">
      <c r="A7" s="122">
        <v>3</v>
      </c>
      <c r="B7" s="123" t="s">
        <v>64</v>
      </c>
      <c r="C7" s="113"/>
      <c r="D7" s="155"/>
      <c r="E7" s="155"/>
      <c r="F7" s="155"/>
      <c r="G7" s="155"/>
      <c r="H7" s="129"/>
    </row>
    <row r="8" spans="1:26" ht="30.75" x14ac:dyDescent="0.3">
      <c r="A8" s="122">
        <v>4</v>
      </c>
      <c r="B8" s="123" t="s">
        <v>65</v>
      </c>
      <c r="C8" s="113"/>
      <c r="D8" s="155"/>
      <c r="E8" s="155"/>
      <c r="F8" s="155"/>
      <c r="G8" s="155"/>
      <c r="H8" s="129"/>
    </row>
    <row r="9" spans="1:26" ht="30.75" x14ac:dyDescent="0.3">
      <c r="A9" s="124">
        <v>5</v>
      </c>
      <c r="B9" s="125" t="s">
        <v>66</v>
      </c>
      <c r="C9" s="131">
        <f>'Bureau Profile'!C16</f>
        <v>0</v>
      </c>
      <c r="D9" s="155"/>
      <c r="E9" s="155"/>
      <c r="F9" s="155"/>
      <c r="G9" s="155"/>
      <c r="H9" s="130" t="s">
        <v>179</v>
      </c>
    </row>
    <row r="10" spans="1:26" s="23" customFormat="1" ht="18.75" x14ac:dyDescent="0.3">
      <c r="A10" s="114"/>
      <c r="B10" s="115" t="s">
        <v>185</v>
      </c>
      <c r="C10" s="116"/>
      <c r="D10" s="116"/>
      <c r="E10" s="116"/>
      <c r="F10" s="116"/>
      <c r="G10" s="116"/>
      <c r="H10" s="117"/>
      <c r="I10" s="15"/>
      <c r="J10" s="15"/>
      <c r="K10" s="15"/>
      <c r="L10" s="15"/>
      <c r="M10" s="15"/>
      <c r="N10" s="15"/>
      <c r="O10" s="15"/>
      <c r="P10" s="15"/>
      <c r="Q10" s="15"/>
      <c r="R10" s="15"/>
      <c r="S10" s="15"/>
      <c r="T10" s="15"/>
      <c r="U10" s="15"/>
      <c r="V10" s="15"/>
      <c r="W10" s="15"/>
      <c r="X10" s="15"/>
      <c r="Y10" s="15"/>
    </row>
    <row r="11" spans="1:26" s="26" customFormat="1" ht="15.75" x14ac:dyDescent="0.25">
      <c r="A11" s="100" t="s">
        <v>67</v>
      </c>
      <c r="B11" s="101" t="s">
        <v>68</v>
      </c>
      <c r="C11" s="18"/>
      <c r="D11" s="18"/>
      <c r="E11" s="19"/>
      <c r="F11" s="19"/>
      <c r="G11" s="19"/>
      <c r="H11" s="20"/>
      <c r="I11" s="1"/>
      <c r="J11" s="1"/>
      <c r="K11" s="132" t="s">
        <v>189</v>
      </c>
      <c r="L11" s="132"/>
      <c r="M11" s="132"/>
      <c r="N11" s="132"/>
      <c r="O11" s="132"/>
      <c r="P11" s="132" t="s">
        <v>188</v>
      </c>
      <c r="Q11" s="132"/>
      <c r="R11" s="132" t="s">
        <v>190</v>
      </c>
      <c r="S11" s="132"/>
      <c r="T11" s="132"/>
      <c r="U11" s="132"/>
      <c r="V11" s="132"/>
      <c r="W11" s="132" t="s">
        <v>191</v>
      </c>
      <c r="X11" s="132"/>
      <c r="Y11" s="132"/>
    </row>
    <row r="12" spans="1:26" ht="30" x14ac:dyDescent="0.25">
      <c r="A12" s="28">
        <v>1</v>
      </c>
      <c r="B12" s="14" t="s">
        <v>69</v>
      </c>
      <c r="C12" s="22">
        <f t="shared" ref="C12:C18" si="0">ROUND(SUM(W12:Z12),2)</f>
        <v>0</v>
      </c>
      <c r="D12" s="22">
        <v>0</v>
      </c>
      <c r="E12" s="22">
        <v>0</v>
      </c>
      <c r="F12" s="22">
        <v>0</v>
      </c>
      <c r="G12" s="22">
        <v>0</v>
      </c>
      <c r="H12" s="135"/>
      <c r="K12" s="132">
        <f>IF(ISNUMBER(D12),D$10, " ")</f>
        <v>0</v>
      </c>
      <c r="L12" s="132">
        <f t="shared" ref="L12:N12" si="1">IF(ISNUMBER(E12),E$10, " ")</f>
        <v>0</v>
      </c>
      <c r="M12" s="132">
        <f t="shared" si="1"/>
        <v>0</v>
      </c>
      <c r="N12" s="132">
        <f t="shared" si="1"/>
        <v>0</v>
      </c>
      <c r="O12" s="132"/>
      <c r="P12" s="132">
        <f>SUM(K12:N12)</f>
        <v>0</v>
      </c>
      <c r="Q12" s="132"/>
      <c r="R12" s="132" t="str">
        <f>IF(ISNUMBER(K12/$P12), (K12/$P12), " ")</f>
        <v xml:space="preserve"> </v>
      </c>
      <c r="S12" s="132" t="str">
        <f t="shared" ref="S12:U12" si="2">IF(ISNUMBER(L12/$P12), (L12/$P12), " ")</f>
        <v xml:space="preserve"> </v>
      </c>
      <c r="T12" s="132" t="str">
        <f t="shared" si="2"/>
        <v xml:space="preserve"> </v>
      </c>
      <c r="U12" s="132" t="str">
        <f t="shared" si="2"/>
        <v xml:space="preserve"> </v>
      </c>
      <c r="V12" s="132"/>
      <c r="W12" s="132" t="str">
        <f>IF(ISNUMBER(D12*R12), (D12*R12), " ")</f>
        <v xml:space="preserve"> </v>
      </c>
      <c r="X12" s="132" t="str">
        <f>IF(ISNUMBER(E12*S12), (E12*S12), " ")</f>
        <v xml:space="preserve"> </v>
      </c>
      <c r="Y12" s="132" t="str">
        <f>IF(ISNUMBER(F12*T12), (F12*T12), " ")</f>
        <v xml:space="preserve"> </v>
      </c>
      <c r="Z12" s="23" t="str">
        <f>IF(ISNUMBER(G12*U12), (G12*U12), " ")</f>
        <v xml:space="preserve"> </v>
      </c>
    </row>
    <row r="13" spans="1:26" ht="30" x14ac:dyDescent="0.25">
      <c r="A13" s="28">
        <v>2</v>
      </c>
      <c r="B13" s="25" t="s">
        <v>162</v>
      </c>
      <c r="C13" s="22">
        <f t="shared" si="0"/>
        <v>0</v>
      </c>
      <c r="D13" s="22">
        <v>0</v>
      </c>
      <c r="E13" s="22">
        <v>0</v>
      </c>
      <c r="F13" s="22">
        <v>0</v>
      </c>
      <c r="G13" s="22">
        <v>0</v>
      </c>
      <c r="H13" s="135"/>
      <c r="K13" s="132">
        <f t="shared" ref="K13:K57" si="3">IF(ISNUMBER(D13),D$10, " ")</f>
        <v>0</v>
      </c>
      <c r="L13" s="132">
        <f t="shared" ref="L13:L57" si="4">IF(ISNUMBER(E13),E$10, " ")</f>
        <v>0</v>
      </c>
      <c r="M13" s="132">
        <f t="shared" ref="M13:M57" si="5">IF(ISNUMBER(F13),F$10, " ")</f>
        <v>0</v>
      </c>
      <c r="N13" s="132">
        <f t="shared" ref="N13:N57" si="6">IF(ISNUMBER(G13),G$10, " ")</f>
        <v>0</v>
      </c>
      <c r="O13" s="132"/>
      <c r="P13" s="132">
        <f t="shared" ref="P13:P57" si="7">SUM(K13:N13)</f>
        <v>0</v>
      </c>
      <c r="Q13" s="132"/>
      <c r="R13" s="132" t="str">
        <f t="shared" ref="R13:R57" si="8">IF(ISNUMBER(K13/$P13), (K13/$P13), " ")</f>
        <v xml:space="preserve"> </v>
      </c>
      <c r="S13" s="132" t="str">
        <f t="shared" ref="S13:S57" si="9">IF(ISNUMBER(L13/$P13), (L13/$P13), " ")</f>
        <v xml:space="preserve"> </v>
      </c>
      <c r="T13" s="132" t="str">
        <f t="shared" ref="T13:T57" si="10">IF(ISNUMBER(M13/$P13), (M13/$P13), " ")</f>
        <v xml:space="preserve"> </v>
      </c>
      <c r="U13" s="132" t="str">
        <f t="shared" ref="U13:U57" si="11">IF(ISNUMBER(N13/$P13), (N13/$P13), " ")</f>
        <v xml:space="preserve"> </v>
      </c>
      <c r="V13" s="132"/>
      <c r="W13" s="132" t="str">
        <f t="shared" ref="W13:W57" si="12">IF(ISNUMBER(D13*R13), (D13*R13), " ")</f>
        <v xml:space="preserve"> </v>
      </c>
      <c r="X13" s="132" t="str">
        <f t="shared" ref="X13:X57" si="13">IF(ISNUMBER(E13*S13), (E13*S13), " ")</f>
        <v xml:space="preserve"> </v>
      </c>
      <c r="Y13" s="132" t="str">
        <f t="shared" ref="Y13:Y57" si="14">IF(ISNUMBER(F13*T13), (F13*T13), " ")</f>
        <v xml:space="preserve"> </v>
      </c>
      <c r="Z13" s="23" t="str">
        <f t="shared" ref="Z13:Z57" si="15">IF(ISNUMBER(G13*U13), (G13*U13), " ")</f>
        <v xml:space="preserve"> </v>
      </c>
    </row>
    <row r="14" spans="1:26" ht="30" x14ac:dyDescent="0.25">
      <c r="A14" s="28">
        <v>3</v>
      </c>
      <c r="B14" s="14" t="s">
        <v>151</v>
      </c>
      <c r="C14" s="22">
        <f t="shared" si="0"/>
        <v>0</v>
      </c>
      <c r="D14" s="22">
        <v>0</v>
      </c>
      <c r="E14" s="22">
        <v>0</v>
      </c>
      <c r="F14" s="22">
        <v>0</v>
      </c>
      <c r="G14" s="22">
        <v>0</v>
      </c>
      <c r="H14" s="135"/>
      <c r="K14" s="132">
        <f t="shared" si="3"/>
        <v>0</v>
      </c>
      <c r="L14" s="132">
        <f t="shared" si="4"/>
        <v>0</v>
      </c>
      <c r="M14" s="132">
        <f t="shared" si="5"/>
        <v>0</v>
      </c>
      <c r="N14" s="132">
        <f t="shared" si="6"/>
        <v>0</v>
      </c>
      <c r="O14" s="132"/>
      <c r="P14" s="132">
        <f t="shared" si="7"/>
        <v>0</v>
      </c>
      <c r="Q14" s="132"/>
      <c r="R14" s="132" t="str">
        <f t="shared" si="8"/>
        <v xml:space="preserve"> </v>
      </c>
      <c r="S14" s="132" t="str">
        <f t="shared" si="9"/>
        <v xml:space="preserve"> </v>
      </c>
      <c r="T14" s="132" t="str">
        <f t="shared" si="10"/>
        <v xml:space="preserve"> </v>
      </c>
      <c r="U14" s="132" t="str">
        <f t="shared" si="11"/>
        <v xml:space="preserve"> </v>
      </c>
      <c r="V14" s="132"/>
      <c r="W14" s="132" t="str">
        <f t="shared" si="12"/>
        <v xml:space="preserve"> </v>
      </c>
      <c r="X14" s="132" t="str">
        <f t="shared" si="13"/>
        <v xml:space="preserve"> </v>
      </c>
      <c r="Y14" s="132" t="str">
        <f t="shared" si="14"/>
        <v xml:space="preserve"> </v>
      </c>
      <c r="Z14" s="23" t="str">
        <f t="shared" si="15"/>
        <v xml:space="preserve"> </v>
      </c>
    </row>
    <row r="15" spans="1:26" s="11" customFormat="1" ht="30" x14ac:dyDescent="0.25">
      <c r="A15" s="106">
        <v>4</v>
      </c>
      <c r="B15" s="107" t="s">
        <v>192</v>
      </c>
      <c r="C15" s="22">
        <f t="shared" si="0"/>
        <v>0</v>
      </c>
      <c r="D15" s="22">
        <v>0</v>
      </c>
      <c r="E15" s="22">
        <v>0</v>
      </c>
      <c r="F15" s="22">
        <v>0</v>
      </c>
      <c r="G15" s="22">
        <v>0</v>
      </c>
      <c r="H15" s="135"/>
      <c r="I15" s="15"/>
      <c r="J15" s="15"/>
      <c r="K15" s="132">
        <f t="shared" si="3"/>
        <v>0</v>
      </c>
      <c r="L15" s="132">
        <f t="shared" si="4"/>
        <v>0</v>
      </c>
      <c r="M15" s="132">
        <f t="shared" si="5"/>
        <v>0</v>
      </c>
      <c r="N15" s="132">
        <f t="shared" si="6"/>
        <v>0</v>
      </c>
      <c r="O15" s="132"/>
      <c r="P15" s="132">
        <f t="shared" si="7"/>
        <v>0</v>
      </c>
      <c r="Q15" s="132"/>
      <c r="R15" s="132" t="str">
        <f t="shared" si="8"/>
        <v xml:space="preserve"> </v>
      </c>
      <c r="S15" s="132" t="str">
        <f t="shared" si="9"/>
        <v xml:space="preserve"> </v>
      </c>
      <c r="T15" s="132" t="str">
        <f t="shared" si="10"/>
        <v xml:space="preserve"> </v>
      </c>
      <c r="U15" s="132" t="str">
        <f t="shared" si="11"/>
        <v xml:space="preserve"> </v>
      </c>
      <c r="V15" s="132"/>
      <c r="W15" s="132" t="str">
        <f t="shared" si="12"/>
        <v xml:space="preserve"> </v>
      </c>
      <c r="X15" s="132" t="str">
        <f t="shared" si="13"/>
        <v xml:space="preserve"> </v>
      </c>
      <c r="Y15" s="132" t="str">
        <f t="shared" si="14"/>
        <v xml:space="preserve"> </v>
      </c>
      <c r="Z15" s="23" t="str">
        <f t="shared" si="15"/>
        <v xml:space="preserve"> </v>
      </c>
    </row>
    <row r="16" spans="1:26" s="11" customFormat="1" ht="30" x14ac:dyDescent="0.25">
      <c r="A16" s="28">
        <v>5</v>
      </c>
      <c r="B16" s="105" t="s">
        <v>204</v>
      </c>
      <c r="C16" s="22">
        <f t="shared" si="0"/>
        <v>0</v>
      </c>
      <c r="D16" s="22">
        <v>0</v>
      </c>
      <c r="E16" s="22">
        <v>0</v>
      </c>
      <c r="F16" s="22">
        <v>0</v>
      </c>
      <c r="G16" s="22">
        <v>0</v>
      </c>
      <c r="H16" s="135"/>
      <c r="I16" s="15"/>
      <c r="J16" s="15"/>
      <c r="K16" s="132">
        <f t="shared" si="3"/>
        <v>0</v>
      </c>
      <c r="L16" s="132">
        <f t="shared" si="4"/>
        <v>0</v>
      </c>
      <c r="M16" s="132">
        <f t="shared" si="5"/>
        <v>0</v>
      </c>
      <c r="N16" s="132">
        <f t="shared" si="6"/>
        <v>0</v>
      </c>
      <c r="O16" s="132"/>
      <c r="P16" s="132">
        <f t="shared" si="7"/>
        <v>0</v>
      </c>
      <c r="Q16" s="132"/>
      <c r="R16" s="132" t="str">
        <f t="shared" si="8"/>
        <v xml:space="preserve"> </v>
      </c>
      <c r="S16" s="132" t="str">
        <f t="shared" si="9"/>
        <v xml:space="preserve"> </v>
      </c>
      <c r="T16" s="132" t="str">
        <f t="shared" si="10"/>
        <v xml:space="preserve"> </v>
      </c>
      <c r="U16" s="132" t="str">
        <f t="shared" si="11"/>
        <v xml:space="preserve"> </v>
      </c>
      <c r="V16" s="132"/>
      <c r="W16" s="132" t="str">
        <f t="shared" si="12"/>
        <v xml:space="preserve"> </v>
      </c>
      <c r="X16" s="132" t="str">
        <f t="shared" si="13"/>
        <v xml:space="preserve"> </v>
      </c>
      <c r="Y16" s="132" t="str">
        <f t="shared" si="14"/>
        <v xml:space="preserve"> </v>
      </c>
      <c r="Z16" s="23" t="str">
        <f t="shared" si="15"/>
        <v xml:space="preserve"> </v>
      </c>
    </row>
    <row r="17" spans="1:26" s="11" customFormat="1" ht="45" x14ac:dyDescent="0.25">
      <c r="A17" s="28">
        <v>6</v>
      </c>
      <c r="B17" s="105" t="s">
        <v>166</v>
      </c>
      <c r="C17" s="22">
        <f t="shared" si="0"/>
        <v>0</v>
      </c>
      <c r="D17" s="22">
        <v>0</v>
      </c>
      <c r="E17" s="22">
        <v>0</v>
      </c>
      <c r="F17" s="22">
        <v>0</v>
      </c>
      <c r="G17" s="22">
        <v>0</v>
      </c>
      <c r="H17" s="135"/>
      <c r="I17" s="15"/>
      <c r="J17" s="15"/>
      <c r="K17" s="132">
        <f t="shared" si="3"/>
        <v>0</v>
      </c>
      <c r="L17" s="132">
        <f t="shared" si="4"/>
        <v>0</v>
      </c>
      <c r="M17" s="132">
        <f t="shared" si="5"/>
        <v>0</v>
      </c>
      <c r="N17" s="132">
        <f t="shared" si="6"/>
        <v>0</v>
      </c>
      <c r="O17" s="132"/>
      <c r="P17" s="132">
        <f t="shared" si="7"/>
        <v>0</v>
      </c>
      <c r="Q17" s="132"/>
      <c r="R17" s="132" t="str">
        <f t="shared" si="8"/>
        <v xml:space="preserve"> </v>
      </c>
      <c r="S17" s="132" t="str">
        <f t="shared" si="9"/>
        <v xml:space="preserve"> </v>
      </c>
      <c r="T17" s="132" t="str">
        <f t="shared" si="10"/>
        <v xml:space="preserve"> </v>
      </c>
      <c r="U17" s="132" t="str">
        <f t="shared" si="11"/>
        <v xml:space="preserve"> </v>
      </c>
      <c r="V17" s="132"/>
      <c r="W17" s="132" t="str">
        <f t="shared" si="12"/>
        <v xml:space="preserve"> </v>
      </c>
      <c r="X17" s="132" t="str">
        <f t="shared" si="13"/>
        <v xml:space="preserve"> </v>
      </c>
      <c r="Y17" s="132" t="str">
        <f t="shared" si="14"/>
        <v xml:space="preserve"> </v>
      </c>
      <c r="Z17" s="23" t="str">
        <f t="shared" si="15"/>
        <v xml:space="preserve"> </v>
      </c>
    </row>
    <row r="18" spans="1:26" s="11" customFormat="1" ht="30" x14ac:dyDescent="0.25">
      <c r="A18" s="28">
        <v>7</v>
      </c>
      <c r="B18" s="107" t="s">
        <v>163</v>
      </c>
      <c r="C18" s="22">
        <f t="shared" si="0"/>
        <v>0</v>
      </c>
      <c r="D18" s="22">
        <v>0</v>
      </c>
      <c r="E18" s="22">
        <v>0</v>
      </c>
      <c r="F18" s="22">
        <v>0</v>
      </c>
      <c r="G18" s="22">
        <v>0</v>
      </c>
      <c r="H18" s="135"/>
      <c r="I18" s="15"/>
      <c r="J18" s="15"/>
      <c r="K18" s="132">
        <f t="shared" si="3"/>
        <v>0</v>
      </c>
      <c r="L18" s="132">
        <f t="shared" si="4"/>
        <v>0</v>
      </c>
      <c r="M18" s="132">
        <f t="shared" si="5"/>
        <v>0</v>
      </c>
      <c r="N18" s="132">
        <f t="shared" si="6"/>
        <v>0</v>
      </c>
      <c r="O18" s="132"/>
      <c r="P18" s="132">
        <f t="shared" si="7"/>
        <v>0</v>
      </c>
      <c r="Q18" s="132"/>
      <c r="R18" s="132" t="str">
        <f t="shared" si="8"/>
        <v xml:space="preserve"> </v>
      </c>
      <c r="S18" s="132" t="str">
        <f t="shared" si="9"/>
        <v xml:space="preserve"> </v>
      </c>
      <c r="T18" s="132" t="str">
        <f t="shared" si="10"/>
        <v xml:space="preserve"> </v>
      </c>
      <c r="U18" s="132" t="str">
        <f t="shared" si="11"/>
        <v xml:space="preserve"> </v>
      </c>
      <c r="V18" s="132"/>
      <c r="W18" s="132" t="str">
        <f t="shared" si="12"/>
        <v xml:space="preserve"> </v>
      </c>
      <c r="X18" s="132" t="str">
        <f t="shared" si="13"/>
        <v xml:space="preserve"> </v>
      </c>
      <c r="Y18" s="132" t="str">
        <f t="shared" si="14"/>
        <v xml:space="preserve"> </v>
      </c>
      <c r="Z18" s="23" t="str">
        <f t="shared" si="15"/>
        <v xml:space="preserve"> </v>
      </c>
    </row>
    <row r="19" spans="1:26" s="11" customFormat="1" ht="15.75" x14ac:dyDescent="0.25">
      <c r="A19" s="100" t="s">
        <v>71</v>
      </c>
      <c r="B19" s="101" t="s">
        <v>86</v>
      </c>
      <c r="C19" s="18"/>
      <c r="D19" s="18"/>
      <c r="E19" s="19"/>
      <c r="F19" s="19"/>
      <c r="G19" s="19"/>
      <c r="H19" s="20"/>
      <c r="I19" s="15"/>
      <c r="J19" s="15"/>
      <c r="K19" s="132" t="str">
        <f t="shared" si="3"/>
        <v xml:space="preserve"> </v>
      </c>
      <c r="L19" s="132" t="str">
        <f t="shared" si="4"/>
        <v xml:space="preserve"> </v>
      </c>
      <c r="M19" s="132" t="str">
        <f t="shared" si="5"/>
        <v xml:space="preserve"> </v>
      </c>
      <c r="N19" s="132" t="str">
        <f t="shared" si="6"/>
        <v xml:space="preserve"> </v>
      </c>
      <c r="O19" s="132"/>
      <c r="P19" s="132">
        <f t="shared" si="7"/>
        <v>0</v>
      </c>
      <c r="Q19" s="132"/>
      <c r="R19" s="132" t="str">
        <f t="shared" si="8"/>
        <v xml:space="preserve"> </v>
      </c>
      <c r="S19" s="132" t="str">
        <f t="shared" si="9"/>
        <v xml:space="preserve"> </v>
      </c>
      <c r="T19" s="132" t="str">
        <f t="shared" si="10"/>
        <v xml:space="preserve"> </v>
      </c>
      <c r="U19" s="132" t="str">
        <f t="shared" si="11"/>
        <v xml:space="preserve"> </v>
      </c>
      <c r="V19" s="132"/>
      <c r="W19" s="132" t="str">
        <f t="shared" si="12"/>
        <v xml:space="preserve"> </v>
      </c>
      <c r="X19" s="132" t="str">
        <f t="shared" si="13"/>
        <v xml:space="preserve"> </v>
      </c>
      <c r="Y19" s="132" t="str">
        <f t="shared" si="14"/>
        <v xml:space="preserve"> </v>
      </c>
      <c r="Z19" s="23" t="str">
        <f t="shared" si="15"/>
        <v xml:space="preserve"> </v>
      </c>
    </row>
    <row r="20" spans="1:26" s="11" customFormat="1" ht="45" x14ac:dyDescent="0.25">
      <c r="A20" s="28">
        <v>1</v>
      </c>
      <c r="B20" s="12" t="s">
        <v>167</v>
      </c>
      <c r="C20" s="22">
        <f>ROUND(SUM(W20:Z20),2)</f>
        <v>0</v>
      </c>
      <c r="D20" s="22">
        <v>0</v>
      </c>
      <c r="E20" s="22">
        <v>0</v>
      </c>
      <c r="F20" s="22">
        <v>0</v>
      </c>
      <c r="G20" s="22">
        <v>0</v>
      </c>
      <c r="H20" s="135"/>
      <c r="I20" s="15"/>
      <c r="J20" s="15"/>
      <c r="K20" s="132">
        <f t="shared" si="3"/>
        <v>0</v>
      </c>
      <c r="L20" s="132">
        <f t="shared" si="4"/>
        <v>0</v>
      </c>
      <c r="M20" s="132">
        <f t="shared" si="5"/>
        <v>0</v>
      </c>
      <c r="N20" s="132">
        <f t="shared" si="6"/>
        <v>0</v>
      </c>
      <c r="O20" s="132"/>
      <c r="P20" s="132">
        <f t="shared" si="7"/>
        <v>0</v>
      </c>
      <c r="Q20" s="132"/>
      <c r="R20" s="132" t="str">
        <f t="shared" si="8"/>
        <v xml:space="preserve"> </v>
      </c>
      <c r="S20" s="132" t="str">
        <f t="shared" si="9"/>
        <v xml:space="preserve"> </v>
      </c>
      <c r="T20" s="132" t="str">
        <f t="shared" si="10"/>
        <v xml:space="preserve"> </v>
      </c>
      <c r="U20" s="132" t="str">
        <f t="shared" si="11"/>
        <v xml:space="preserve"> </v>
      </c>
      <c r="V20" s="132"/>
      <c r="W20" s="132" t="str">
        <f t="shared" si="12"/>
        <v xml:space="preserve"> </v>
      </c>
      <c r="X20" s="132" t="str">
        <f t="shared" si="13"/>
        <v xml:space="preserve"> </v>
      </c>
      <c r="Y20" s="132" t="str">
        <f t="shared" si="14"/>
        <v xml:space="preserve"> </v>
      </c>
      <c r="Z20" s="23" t="str">
        <f t="shared" si="15"/>
        <v xml:space="preserve"> </v>
      </c>
    </row>
    <row r="21" spans="1:26" s="11" customFormat="1" ht="30" x14ac:dyDescent="0.25">
      <c r="A21" s="28">
        <v>2</v>
      </c>
      <c r="B21" s="12" t="s">
        <v>154</v>
      </c>
      <c r="C21" s="22">
        <f>ROUND(SUM(W21:Z21),2)</f>
        <v>0</v>
      </c>
      <c r="D21" s="22">
        <v>0</v>
      </c>
      <c r="E21" s="22">
        <v>0</v>
      </c>
      <c r="F21" s="22">
        <v>0</v>
      </c>
      <c r="G21" s="22">
        <v>0</v>
      </c>
      <c r="H21" s="135"/>
      <c r="I21" s="15"/>
      <c r="J21" s="15"/>
      <c r="K21" s="132">
        <f t="shared" si="3"/>
        <v>0</v>
      </c>
      <c r="L21" s="132">
        <f t="shared" si="4"/>
        <v>0</v>
      </c>
      <c r="M21" s="132">
        <f t="shared" si="5"/>
        <v>0</v>
      </c>
      <c r="N21" s="132">
        <f t="shared" si="6"/>
        <v>0</v>
      </c>
      <c r="O21" s="132"/>
      <c r="P21" s="132">
        <f t="shared" si="7"/>
        <v>0</v>
      </c>
      <c r="Q21" s="132"/>
      <c r="R21" s="132" t="str">
        <f t="shared" si="8"/>
        <v xml:space="preserve"> </v>
      </c>
      <c r="S21" s="132" t="str">
        <f t="shared" si="9"/>
        <v xml:space="preserve"> </v>
      </c>
      <c r="T21" s="132" t="str">
        <f t="shared" si="10"/>
        <v xml:space="preserve"> </v>
      </c>
      <c r="U21" s="132" t="str">
        <f t="shared" si="11"/>
        <v xml:space="preserve"> </v>
      </c>
      <c r="V21" s="132"/>
      <c r="W21" s="132" t="str">
        <f t="shared" si="12"/>
        <v xml:space="preserve"> </v>
      </c>
      <c r="X21" s="132" t="str">
        <f t="shared" si="13"/>
        <v xml:space="preserve"> </v>
      </c>
      <c r="Y21" s="132" t="str">
        <f t="shared" si="14"/>
        <v xml:space="preserve"> </v>
      </c>
      <c r="Z21" s="23" t="str">
        <f t="shared" si="15"/>
        <v xml:space="preserve"> </v>
      </c>
    </row>
    <row r="22" spans="1:26" s="11" customFormat="1" ht="30" x14ac:dyDescent="0.25">
      <c r="A22" s="28">
        <v>3</v>
      </c>
      <c r="B22" s="12" t="s">
        <v>164</v>
      </c>
      <c r="C22" s="22">
        <f>ROUND(SUM(W22:Z22),2)</f>
        <v>0</v>
      </c>
      <c r="D22" s="22">
        <v>0</v>
      </c>
      <c r="E22" s="22">
        <v>0</v>
      </c>
      <c r="F22" s="22">
        <v>0</v>
      </c>
      <c r="G22" s="22">
        <v>0</v>
      </c>
      <c r="H22" s="135"/>
      <c r="I22" s="15"/>
      <c r="J22" s="15"/>
      <c r="K22" s="132">
        <f t="shared" si="3"/>
        <v>0</v>
      </c>
      <c r="L22" s="132">
        <f t="shared" si="4"/>
        <v>0</v>
      </c>
      <c r="M22" s="132">
        <f t="shared" si="5"/>
        <v>0</v>
      </c>
      <c r="N22" s="132">
        <f t="shared" si="6"/>
        <v>0</v>
      </c>
      <c r="O22" s="132"/>
      <c r="P22" s="132">
        <f t="shared" si="7"/>
        <v>0</v>
      </c>
      <c r="Q22" s="132"/>
      <c r="R22" s="132" t="str">
        <f t="shared" si="8"/>
        <v xml:space="preserve"> </v>
      </c>
      <c r="S22" s="132" t="str">
        <f t="shared" si="9"/>
        <v xml:space="preserve"> </v>
      </c>
      <c r="T22" s="132" t="str">
        <f t="shared" si="10"/>
        <v xml:space="preserve"> </v>
      </c>
      <c r="U22" s="132" t="str">
        <f t="shared" si="11"/>
        <v xml:space="preserve"> </v>
      </c>
      <c r="V22" s="132"/>
      <c r="W22" s="132" t="str">
        <f t="shared" si="12"/>
        <v xml:space="preserve"> </v>
      </c>
      <c r="X22" s="132" t="str">
        <f t="shared" si="13"/>
        <v xml:space="preserve"> </v>
      </c>
      <c r="Y22" s="132" t="str">
        <f t="shared" si="14"/>
        <v xml:space="preserve"> </v>
      </c>
      <c r="Z22" s="23" t="str">
        <f t="shared" si="15"/>
        <v xml:space="preserve"> </v>
      </c>
    </row>
    <row r="23" spans="1:26" s="11" customFormat="1" ht="30" x14ac:dyDescent="0.25">
      <c r="A23" s="28">
        <v>4</v>
      </c>
      <c r="B23" s="105" t="s">
        <v>156</v>
      </c>
      <c r="C23" s="22">
        <f>ROUND(SUM(W23:Z23),2)</f>
        <v>0</v>
      </c>
      <c r="D23" s="22">
        <v>0</v>
      </c>
      <c r="E23" s="22">
        <v>0</v>
      </c>
      <c r="F23" s="22">
        <v>0</v>
      </c>
      <c r="G23" s="22">
        <v>0</v>
      </c>
      <c r="H23" s="135"/>
      <c r="I23" s="15"/>
      <c r="J23" s="15"/>
      <c r="K23" s="132">
        <f t="shared" si="3"/>
        <v>0</v>
      </c>
      <c r="L23" s="132">
        <f t="shared" si="4"/>
        <v>0</v>
      </c>
      <c r="M23" s="132">
        <f t="shared" si="5"/>
        <v>0</v>
      </c>
      <c r="N23" s="132">
        <f t="shared" si="6"/>
        <v>0</v>
      </c>
      <c r="O23" s="132"/>
      <c r="P23" s="132">
        <f t="shared" si="7"/>
        <v>0</v>
      </c>
      <c r="Q23" s="132"/>
      <c r="R23" s="132" t="str">
        <f t="shared" si="8"/>
        <v xml:space="preserve"> </v>
      </c>
      <c r="S23" s="132" t="str">
        <f t="shared" si="9"/>
        <v xml:space="preserve"> </v>
      </c>
      <c r="T23" s="132" t="str">
        <f t="shared" si="10"/>
        <v xml:space="preserve"> </v>
      </c>
      <c r="U23" s="132" t="str">
        <f t="shared" si="11"/>
        <v xml:space="preserve"> </v>
      </c>
      <c r="V23" s="132"/>
      <c r="W23" s="132" t="str">
        <f t="shared" si="12"/>
        <v xml:space="preserve"> </v>
      </c>
      <c r="X23" s="132" t="str">
        <f t="shared" si="13"/>
        <v xml:space="preserve"> </v>
      </c>
      <c r="Y23" s="132" t="str">
        <f t="shared" si="14"/>
        <v xml:space="preserve"> </v>
      </c>
      <c r="Z23" s="23" t="str">
        <f t="shared" si="15"/>
        <v xml:space="preserve"> </v>
      </c>
    </row>
    <row r="24" spans="1:26" s="11" customFormat="1" ht="30" x14ac:dyDescent="0.25">
      <c r="A24" s="28">
        <v>5</v>
      </c>
      <c r="B24" s="12" t="s">
        <v>201</v>
      </c>
      <c r="C24" s="22">
        <f>ROUND(SUM(W24:Z24),2)</f>
        <v>0</v>
      </c>
      <c r="D24" s="22">
        <v>0</v>
      </c>
      <c r="E24" s="22">
        <v>0</v>
      </c>
      <c r="F24" s="22">
        <v>0</v>
      </c>
      <c r="G24" s="22">
        <v>0</v>
      </c>
      <c r="H24" s="135"/>
      <c r="I24" s="15"/>
      <c r="J24" s="15"/>
      <c r="K24" s="132">
        <f t="shared" si="3"/>
        <v>0</v>
      </c>
      <c r="L24" s="132">
        <f t="shared" si="4"/>
        <v>0</v>
      </c>
      <c r="M24" s="132">
        <f t="shared" si="5"/>
        <v>0</v>
      </c>
      <c r="N24" s="132">
        <f t="shared" si="6"/>
        <v>0</v>
      </c>
      <c r="O24" s="132"/>
      <c r="P24" s="132">
        <f t="shared" si="7"/>
        <v>0</v>
      </c>
      <c r="Q24" s="132"/>
      <c r="R24" s="132" t="str">
        <f t="shared" si="8"/>
        <v xml:space="preserve"> </v>
      </c>
      <c r="S24" s="132" t="str">
        <f t="shared" si="9"/>
        <v xml:space="preserve"> </v>
      </c>
      <c r="T24" s="132" t="str">
        <f t="shared" si="10"/>
        <v xml:space="preserve"> </v>
      </c>
      <c r="U24" s="132" t="str">
        <f t="shared" si="11"/>
        <v xml:space="preserve"> </v>
      </c>
      <c r="V24" s="132"/>
      <c r="W24" s="132" t="str">
        <f t="shared" si="12"/>
        <v xml:space="preserve"> </v>
      </c>
      <c r="X24" s="132" t="str">
        <f t="shared" si="13"/>
        <v xml:space="preserve"> </v>
      </c>
      <c r="Y24" s="132" t="str">
        <f t="shared" si="14"/>
        <v xml:space="preserve"> </v>
      </c>
      <c r="Z24" s="23" t="str">
        <f t="shared" si="15"/>
        <v xml:space="preserve"> </v>
      </c>
    </row>
    <row r="25" spans="1:26" s="11" customFormat="1" ht="15.75" x14ac:dyDescent="0.25">
      <c r="A25" s="100" t="s">
        <v>72</v>
      </c>
      <c r="B25" s="101" t="s">
        <v>87</v>
      </c>
      <c r="C25" s="18"/>
      <c r="D25" s="18"/>
      <c r="E25" s="19"/>
      <c r="F25" s="19"/>
      <c r="G25" s="19"/>
      <c r="H25" s="20"/>
      <c r="I25" s="15"/>
      <c r="J25" s="15"/>
      <c r="K25" s="132" t="str">
        <f t="shared" si="3"/>
        <v xml:space="preserve"> </v>
      </c>
      <c r="L25" s="132" t="str">
        <f t="shared" si="4"/>
        <v xml:space="preserve"> </v>
      </c>
      <c r="M25" s="132" t="str">
        <f t="shared" si="5"/>
        <v xml:space="preserve"> </v>
      </c>
      <c r="N25" s="132" t="str">
        <f t="shared" si="6"/>
        <v xml:space="preserve"> </v>
      </c>
      <c r="O25" s="132"/>
      <c r="P25" s="132">
        <f t="shared" si="7"/>
        <v>0</v>
      </c>
      <c r="Q25" s="132"/>
      <c r="R25" s="132" t="str">
        <f t="shared" si="8"/>
        <v xml:space="preserve"> </v>
      </c>
      <c r="S25" s="132" t="str">
        <f t="shared" si="9"/>
        <v xml:space="preserve"> </v>
      </c>
      <c r="T25" s="132" t="str">
        <f t="shared" si="10"/>
        <v xml:space="preserve"> </v>
      </c>
      <c r="U25" s="132" t="str">
        <f t="shared" si="11"/>
        <v xml:space="preserve"> </v>
      </c>
      <c r="V25" s="132"/>
      <c r="W25" s="132" t="str">
        <f t="shared" si="12"/>
        <v xml:space="preserve"> </v>
      </c>
      <c r="X25" s="132" t="str">
        <f t="shared" si="13"/>
        <v xml:space="preserve"> </v>
      </c>
      <c r="Y25" s="132" t="str">
        <f t="shared" si="14"/>
        <v xml:space="preserve"> </v>
      </c>
      <c r="Z25" s="23" t="str">
        <f t="shared" si="15"/>
        <v xml:space="preserve"> </v>
      </c>
    </row>
    <row r="26" spans="1:26" s="11" customFormat="1" ht="45" x14ac:dyDescent="0.25">
      <c r="A26" s="28">
        <v>1</v>
      </c>
      <c r="B26" s="12" t="s">
        <v>155</v>
      </c>
      <c r="C26" s="22">
        <f>ROUND(SUM(W26:Z26),2)</f>
        <v>0</v>
      </c>
      <c r="D26" s="22">
        <v>0</v>
      </c>
      <c r="E26" s="22">
        <v>0</v>
      </c>
      <c r="F26" s="22">
        <v>0</v>
      </c>
      <c r="G26" s="22">
        <v>0</v>
      </c>
      <c r="H26" s="135"/>
      <c r="I26" s="15"/>
      <c r="J26" s="15"/>
      <c r="K26" s="132">
        <f t="shared" si="3"/>
        <v>0</v>
      </c>
      <c r="L26" s="132">
        <f t="shared" si="4"/>
        <v>0</v>
      </c>
      <c r="M26" s="132">
        <f t="shared" si="5"/>
        <v>0</v>
      </c>
      <c r="N26" s="132">
        <f t="shared" si="6"/>
        <v>0</v>
      </c>
      <c r="O26" s="132"/>
      <c r="P26" s="132">
        <f t="shared" si="7"/>
        <v>0</v>
      </c>
      <c r="Q26" s="132"/>
      <c r="R26" s="132" t="str">
        <f t="shared" si="8"/>
        <v xml:space="preserve"> </v>
      </c>
      <c r="S26" s="132" t="str">
        <f t="shared" si="9"/>
        <v xml:space="preserve"> </v>
      </c>
      <c r="T26" s="132" t="str">
        <f t="shared" si="10"/>
        <v xml:space="preserve"> </v>
      </c>
      <c r="U26" s="132" t="str">
        <f t="shared" si="11"/>
        <v xml:space="preserve"> </v>
      </c>
      <c r="V26" s="132"/>
      <c r="W26" s="132" t="str">
        <f t="shared" si="12"/>
        <v xml:space="preserve"> </v>
      </c>
      <c r="X26" s="132" t="str">
        <f t="shared" si="13"/>
        <v xml:space="preserve"> </v>
      </c>
      <c r="Y26" s="132" t="str">
        <f t="shared" si="14"/>
        <v xml:space="preserve"> </v>
      </c>
      <c r="Z26" s="23" t="str">
        <f t="shared" si="15"/>
        <v xml:space="preserve"> </v>
      </c>
    </row>
    <row r="27" spans="1:26" s="11" customFormat="1" ht="30" x14ac:dyDescent="0.25">
      <c r="A27" s="28">
        <v>2</v>
      </c>
      <c r="B27" s="12" t="s">
        <v>158</v>
      </c>
      <c r="C27" s="22">
        <f>ROUND(SUM(W27:Z27),2)</f>
        <v>0</v>
      </c>
      <c r="D27" s="22">
        <v>0</v>
      </c>
      <c r="E27" s="22">
        <v>0</v>
      </c>
      <c r="F27" s="22">
        <v>0</v>
      </c>
      <c r="G27" s="22">
        <v>0</v>
      </c>
      <c r="H27" s="135"/>
      <c r="I27" s="15"/>
      <c r="J27" s="15"/>
      <c r="K27" s="132">
        <f t="shared" si="3"/>
        <v>0</v>
      </c>
      <c r="L27" s="132">
        <f t="shared" si="4"/>
        <v>0</v>
      </c>
      <c r="M27" s="132">
        <f t="shared" si="5"/>
        <v>0</v>
      </c>
      <c r="N27" s="132">
        <f t="shared" si="6"/>
        <v>0</v>
      </c>
      <c r="O27" s="132"/>
      <c r="P27" s="132">
        <f t="shared" si="7"/>
        <v>0</v>
      </c>
      <c r="Q27" s="132"/>
      <c r="R27" s="132" t="str">
        <f t="shared" si="8"/>
        <v xml:space="preserve"> </v>
      </c>
      <c r="S27" s="132" t="str">
        <f t="shared" si="9"/>
        <v xml:space="preserve"> </v>
      </c>
      <c r="T27" s="132" t="str">
        <f t="shared" si="10"/>
        <v xml:space="preserve"> </v>
      </c>
      <c r="U27" s="132" t="str">
        <f t="shared" si="11"/>
        <v xml:space="preserve"> </v>
      </c>
      <c r="V27" s="132"/>
      <c r="W27" s="132" t="str">
        <f t="shared" si="12"/>
        <v xml:space="preserve"> </v>
      </c>
      <c r="X27" s="132" t="str">
        <f t="shared" si="13"/>
        <v xml:space="preserve"> </v>
      </c>
      <c r="Y27" s="132" t="str">
        <f t="shared" si="14"/>
        <v xml:space="preserve"> </v>
      </c>
      <c r="Z27" s="23" t="str">
        <f t="shared" si="15"/>
        <v xml:space="preserve"> </v>
      </c>
    </row>
    <row r="28" spans="1:26" s="11" customFormat="1" ht="45" x14ac:dyDescent="0.25">
      <c r="A28" s="28">
        <v>3</v>
      </c>
      <c r="B28" s="12" t="s">
        <v>193</v>
      </c>
      <c r="C28" s="22">
        <f>ROUND(SUM(W28:Z28),2)</f>
        <v>0</v>
      </c>
      <c r="D28" s="22">
        <v>0</v>
      </c>
      <c r="E28" s="22">
        <v>0</v>
      </c>
      <c r="F28" s="22">
        <v>0</v>
      </c>
      <c r="G28" s="22">
        <v>0</v>
      </c>
      <c r="H28" s="135"/>
      <c r="I28" s="15"/>
      <c r="J28" s="15"/>
      <c r="K28" s="132">
        <f t="shared" si="3"/>
        <v>0</v>
      </c>
      <c r="L28" s="132">
        <f t="shared" si="4"/>
        <v>0</v>
      </c>
      <c r="M28" s="132">
        <f t="shared" si="5"/>
        <v>0</v>
      </c>
      <c r="N28" s="132">
        <f t="shared" si="6"/>
        <v>0</v>
      </c>
      <c r="O28" s="132"/>
      <c r="P28" s="132">
        <f t="shared" si="7"/>
        <v>0</v>
      </c>
      <c r="Q28" s="132"/>
      <c r="R28" s="132" t="str">
        <f t="shared" si="8"/>
        <v xml:space="preserve"> </v>
      </c>
      <c r="S28" s="132" t="str">
        <f t="shared" si="9"/>
        <v xml:space="preserve"> </v>
      </c>
      <c r="T28" s="132" t="str">
        <f t="shared" si="10"/>
        <v xml:space="preserve"> </v>
      </c>
      <c r="U28" s="132" t="str">
        <f t="shared" si="11"/>
        <v xml:space="preserve"> </v>
      </c>
      <c r="V28" s="132"/>
      <c r="W28" s="132" t="str">
        <f t="shared" si="12"/>
        <v xml:space="preserve"> </v>
      </c>
      <c r="X28" s="132" t="str">
        <f t="shared" si="13"/>
        <v xml:space="preserve"> </v>
      </c>
      <c r="Y28" s="132" t="str">
        <f t="shared" si="14"/>
        <v xml:space="preserve"> </v>
      </c>
      <c r="Z28" s="23" t="str">
        <f t="shared" si="15"/>
        <v xml:space="preserve"> </v>
      </c>
    </row>
    <row r="29" spans="1:26" s="11" customFormat="1" ht="30" x14ac:dyDescent="0.25">
      <c r="A29" s="28">
        <v>4</v>
      </c>
      <c r="B29" s="12" t="s">
        <v>73</v>
      </c>
      <c r="C29" s="22">
        <f>ROUND(SUM(W29:Z29),2)</f>
        <v>0</v>
      </c>
      <c r="D29" s="22">
        <v>0</v>
      </c>
      <c r="E29" s="22">
        <v>0</v>
      </c>
      <c r="F29" s="22">
        <v>0</v>
      </c>
      <c r="G29" s="22">
        <v>0</v>
      </c>
      <c r="H29" s="135"/>
      <c r="I29" s="15"/>
      <c r="J29" s="15"/>
      <c r="K29" s="132">
        <f t="shared" si="3"/>
        <v>0</v>
      </c>
      <c r="L29" s="132">
        <f t="shared" si="4"/>
        <v>0</v>
      </c>
      <c r="M29" s="132">
        <f t="shared" si="5"/>
        <v>0</v>
      </c>
      <c r="N29" s="132">
        <f t="shared" si="6"/>
        <v>0</v>
      </c>
      <c r="O29" s="132"/>
      <c r="P29" s="132">
        <f t="shared" si="7"/>
        <v>0</v>
      </c>
      <c r="Q29" s="132"/>
      <c r="R29" s="132" t="str">
        <f t="shared" si="8"/>
        <v xml:space="preserve"> </v>
      </c>
      <c r="S29" s="132" t="str">
        <f t="shared" si="9"/>
        <v xml:space="preserve"> </v>
      </c>
      <c r="T29" s="132" t="str">
        <f t="shared" si="10"/>
        <v xml:space="preserve"> </v>
      </c>
      <c r="U29" s="132" t="str">
        <f t="shared" si="11"/>
        <v xml:space="preserve"> </v>
      </c>
      <c r="V29" s="132"/>
      <c r="W29" s="132" t="str">
        <f t="shared" si="12"/>
        <v xml:space="preserve"> </v>
      </c>
      <c r="X29" s="132" t="str">
        <f t="shared" si="13"/>
        <v xml:space="preserve"> </v>
      </c>
      <c r="Y29" s="132" t="str">
        <f t="shared" si="14"/>
        <v xml:space="preserve"> </v>
      </c>
      <c r="Z29" s="23" t="str">
        <f t="shared" si="15"/>
        <v xml:space="preserve"> </v>
      </c>
    </row>
    <row r="30" spans="1:26" s="11" customFormat="1" ht="15.75" x14ac:dyDescent="0.25">
      <c r="A30" s="100" t="s">
        <v>74</v>
      </c>
      <c r="B30" s="101" t="s">
        <v>75</v>
      </c>
      <c r="C30" s="18"/>
      <c r="D30" s="18"/>
      <c r="E30" s="19"/>
      <c r="F30" s="19"/>
      <c r="G30" s="19"/>
      <c r="H30" s="20"/>
      <c r="I30" s="15"/>
      <c r="J30" s="15"/>
      <c r="K30" s="132" t="str">
        <f t="shared" si="3"/>
        <v xml:space="preserve"> </v>
      </c>
      <c r="L30" s="132" t="str">
        <f t="shared" si="4"/>
        <v xml:space="preserve"> </v>
      </c>
      <c r="M30" s="132" t="str">
        <f t="shared" si="5"/>
        <v xml:space="preserve"> </v>
      </c>
      <c r="N30" s="132" t="str">
        <f t="shared" si="6"/>
        <v xml:space="preserve"> </v>
      </c>
      <c r="O30" s="132"/>
      <c r="P30" s="132">
        <f t="shared" si="7"/>
        <v>0</v>
      </c>
      <c r="Q30" s="132"/>
      <c r="R30" s="132" t="str">
        <f t="shared" si="8"/>
        <v xml:space="preserve"> </v>
      </c>
      <c r="S30" s="132" t="str">
        <f t="shared" si="9"/>
        <v xml:space="preserve"> </v>
      </c>
      <c r="T30" s="132" t="str">
        <f t="shared" si="10"/>
        <v xml:space="preserve"> </v>
      </c>
      <c r="U30" s="132" t="str">
        <f t="shared" si="11"/>
        <v xml:space="preserve"> </v>
      </c>
      <c r="V30" s="132"/>
      <c r="W30" s="132" t="str">
        <f t="shared" si="12"/>
        <v xml:space="preserve"> </v>
      </c>
      <c r="X30" s="132" t="str">
        <f t="shared" si="13"/>
        <v xml:space="preserve"> </v>
      </c>
      <c r="Y30" s="132" t="str">
        <f t="shared" si="14"/>
        <v xml:space="preserve"> </v>
      </c>
      <c r="Z30" s="23" t="str">
        <f t="shared" si="15"/>
        <v xml:space="preserve"> </v>
      </c>
    </row>
    <row r="31" spans="1:26" s="11" customFormat="1" ht="30" x14ac:dyDescent="0.25">
      <c r="A31" s="28">
        <v>1</v>
      </c>
      <c r="B31" s="12" t="s">
        <v>165</v>
      </c>
      <c r="C31" s="22">
        <f t="shared" ref="C31:C38" si="16">ROUND(SUM(W31:Z31),2)</f>
        <v>0</v>
      </c>
      <c r="D31" s="22">
        <v>0</v>
      </c>
      <c r="E31" s="22">
        <v>0</v>
      </c>
      <c r="F31" s="22">
        <v>0</v>
      </c>
      <c r="G31" s="22">
        <v>0</v>
      </c>
      <c r="H31" s="135"/>
      <c r="I31" s="15"/>
      <c r="J31" s="15"/>
      <c r="K31" s="132">
        <f t="shared" si="3"/>
        <v>0</v>
      </c>
      <c r="L31" s="132">
        <f t="shared" si="4"/>
        <v>0</v>
      </c>
      <c r="M31" s="132">
        <f t="shared" si="5"/>
        <v>0</v>
      </c>
      <c r="N31" s="132">
        <f t="shared" si="6"/>
        <v>0</v>
      </c>
      <c r="O31" s="132"/>
      <c r="P31" s="132">
        <f t="shared" si="7"/>
        <v>0</v>
      </c>
      <c r="Q31" s="132"/>
      <c r="R31" s="132" t="str">
        <f t="shared" si="8"/>
        <v xml:space="preserve"> </v>
      </c>
      <c r="S31" s="132" t="str">
        <f t="shared" si="9"/>
        <v xml:space="preserve"> </v>
      </c>
      <c r="T31" s="132" t="str">
        <f t="shared" si="10"/>
        <v xml:space="preserve"> </v>
      </c>
      <c r="U31" s="132" t="str">
        <f t="shared" si="11"/>
        <v xml:space="preserve"> </v>
      </c>
      <c r="V31" s="132"/>
      <c r="W31" s="132" t="str">
        <f t="shared" si="12"/>
        <v xml:space="preserve"> </v>
      </c>
      <c r="X31" s="132" t="str">
        <f t="shared" si="13"/>
        <v xml:space="preserve"> </v>
      </c>
      <c r="Y31" s="132" t="str">
        <f t="shared" si="14"/>
        <v xml:space="preserve"> </v>
      </c>
      <c r="Z31" s="23" t="str">
        <f t="shared" si="15"/>
        <v xml:space="preserve"> </v>
      </c>
    </row>
    <row r="32" spans="1:26" s="11" customFormat="1" ht="75" x14ac:dyDescent="0.25">
      <c r="A32" s="28">
        <v>2</v>
      </c>
      <c r="B32" s="12" t="s">
        <v>170</v>
      </c>
      <c r="C32" s="22">
        <f t="shared" si="16"/>
        <v>0</v>
      </c>
      <c r="D32" s="22">
        <v>0</v>
      </c>
      <c r="E32" s="22">
        <v>0</v>
      </c>
      <c r="F32" s="22">
        <v>0</v>
      </c>
      <c r="G32" s="22">
        <v>0</v>
      </c>
      <c r="H32" s="135"/>
      <c r="I32" s="15"/>
      <c r="J32" s="15"/>
      <c r="K32" s="132">
        <f t="shared" si="3"/>
        <v>0</v>
      </c>
      <c r="L32" s="132">
        <f t="shared" si="4"/>
        <v>0</v>
      </c>
      <c r="M32" s="132">
        <f t="shared" si="5"/>
        <v>0</v>
      </c>
      <c r="N32" s="132">
        <f t="shared" si="6"/>
        <v>0</v>
      </c>
      <c r="O32" s="132"/>
      <c r="P32" s="132">
        <f t="shared" si="7"/>
        <v>0</v>
      </c>
      <c r="Q32" s="132"/>
      <c r="R32" s="132" t="str">
        <f t="shared" si="8"/>
        <v xml:space="preserve"> </v>
      </c>
      <c r="S32" s="132" t="str">
        <f t="shared" si="9"/>
        <v xml:space="preserve"> </v>
      </c>
      <c r="T32" s="132" t="str">
        <f t="shared" si="10"/>
        <v xml:space="preserve"> </v>
      </c>
      <c r="U32" s="132" t="str">
        <f t="shared" si="11"/>
        <v xml:space="preserve"> </v>
      </c>
      <c r="V32" s="132"/>
      <c r="W32" s="132" t="str">
        <f t="shared" si="12"/>
        <v xml:space="preserve"> </v>
      </c>
      <c r="X32" s="132" t="str">
        <f t="shared" si="13"/>
        <v xml:space="preserve"> </v>
      </c>
      <c r="Y32" s="132" t="str">
        <f t="shared" si="14"/>
        <v xml:space="preserve"> </v>
      </c>
      <c r="Z32" s="23" t="str">
        <f t="shared" si="15"/>
        <v xml:space="preserve"> </v>
      </c>
    </row>
    <row r="33" spans="1:26" s="11" customFormat="1" ht="30" x14ac:dyDescent="0.25">
      <c r="A33" s="28">
        <v>3</v>
      </c>
      <c r="B33" s="105" t="s">
        <v>160</v>
      </c>
      <c r="C33" s="22">
        <f t="shared" si="16"/>
        <v>0</v>
      </c>
      <c r="D33" s="22">
        <v>0</v>
      </c>
      <c r="E33" s="22">
        <v>0</v>
      </c>
      <c r="F33" s="22">
        <v>0</v>
      </c>
      <c r="G33" s="22">
        <v>0</v>
      </c>
      <c r="H33" s="135"/>
      <c r="I33" s="15"/>
      <c r="J33" s="15"/>
      <c r="K33" s="132">
        <f t="shared" si="3"/>
        <v>0</v>
      </c>
      <c r="L33" s="132">
        <f t="shared" si="4"/>
        <v>0</v>
      </c>
      <c r="M33" s="132">
        <f t="shared" si="5"/>
        <v>0</v>
      </c>
      <c r="N33" s="132">
        <f t="shared" si="6"/>
        <v>0</v>
      </c>
      <c r="O33" s="132"/>
      <c r="P33" s="132">
        <f t="shared" si="7"/>
        <v>0</v>
      </c>
      <c r="Q33" s="132"/>
      <c r="R33" s="132" t="str">
        <f t="shared" si="8"/>
        <v xml:space="preserve"> </v>
      </c>
      <c r="S33" s="132" t="str">
        <f t="shared" si="9"/>
        <v xml:space="preserve"> </v>
      </c>
      <c r="T33" s="132" t="str">
        <f t="shared" si="10"/>
        <v xml:space="preserve"> </v>
      </c>
      <c r="U33" s="132" t="str">
        <f t="shared" si="11"/>
        <v xml:space="preserve"> </v>
      </c>
      <c r="V33" s="132"/>
      <c r="W33" s="132" t="str">
        <f t="shared" si="12"/>
        <v xml:space="preserve"> </v>
      </c>
      <c r="X33" s="132" t="str">
        <f t="shared" si="13"/>
        <v xml:space="preserve"> </v>
      </c>
      <c r="Y33" s="132" t="str">
        <f t="shared" si="14"/>
        <v xml:space="preserve"> </v>
      </c>
      <c r="Z33" s="23" t="str">
        <f t="shared" si="15"/>
        <v xml:space="preserve"> </v>
      </c>
    </row>
    <row r="34" spans="1:26" s="11" customFormat="1" ht="30" x14ac:dyDescent="0.25">
      <c r="A34" s="28">
        <v>4</v>
      </c>
      <c r="B34" s="12" t="s">
        <v>168</v>
      </c>
      <c r="C34" s="22">
        <f t="shared" si="16"/>
        <v>0</v>
      </c>
      <c r="D34" s="22">
        <v>0</v>
      </c>
      <c r="E34" s="22">
        <v>0</v>
      </c>
      <c r="F34" s="22">
        <v>0</v>
      </c>
      <c r="G34" s="22">
        <v>0</v>
      </c>
      <c r="H34" s="135"/>
      <c r="I34" s="15"/>
      <c r="J34" s="15"/>
      <c r="K34" s="132">
        <f t="shared" si="3"/>
        <v>0</v>
      </c>
      <c r="L34" s="132">
        <f t="shared" si="4"/>
        <v>0</v>
      </c>
      <c r="M34" s="132">
        <f t="shared" si="5"/>
        <v>0</v>
      </c>
      <c r="N34" s="132">
        <f t="shared" si="6"/>
        <v>0</v>
      </c>
      <c r="O34" s="132"/>
      <c r="P34" s="132">
        <f t="shared" si="7"/>
        <v>0</v>
      </c>
      <c r="Q34" s="132"/>
      <c r="R34" s="132" t="str">
        <f t="shared" si="8"/>
        <v xml:space="preserve"> </v>
      </c>
      <c r="S34" s="132" t="str">
        <f t="shared" si="9"/>
        <v xml:space="preserve"> </v>
      </c>
      <c r="T34" s="132" t="str">
        <f t="shared" si="10"/>
        <v xml:space="preserve"> </v>
      </c>
      <c r="U34" s="132" t="str">
        <f t="shared" si="11"/>
        <v xml:space="preserve"> </v>
      </c>
      <c r="V34" s="132"/>
      <c r="W34" s="132" t="str">
        <f t="shared" si="12"/>
        <v xml:space="preserve"> </v>
      </c>
      <c r="X34" s="132" t="str">
        <f t="shared" si="13"/>
        <v xml:space="preserve"> </v>
      </c>
      <c r="Y34" s="132" t="str">
        <f t="shared" si="14"/>
        <v xml:space="preserve"> </v>
      </c>
      <c r="Z34" s="23" t="str">
        <f t="shared" si="15"/>
        <v xml:space="preserve"> </v>
      </c>
    </row>
    <row r="35" spans="1:26" s="11" customFormat="1" ht="45" x14ac:dyDescent="0.25">
      <c r="A35" s="28">
        <v>5</v>
      </c>
      <c r="B35" s="12" t="s">
        <v>194</v>
      </c>
      <c r="C35" s="22">
        <f t="shared" si="16"/>
        <v>0</v>
      </c>
      <c r="D35" s="22">
        <v>0</v>
      </c>
      <c r="E35" s="22">
        <v>0</v>
      </c>
      <c r="F35" s="22">
        <v>0</v>
      </c>
      <c r="G35" s="22">
        <v>0</v>
      </c>
      <c r="H35" s="135"/>
      <c r="I35" s="15"/>
      <c r="J35" s="15"/>
      <c r="K35" s="132">
        <f t="shared" si="3"/>
        <v>0</v>
      </c>
      <c r="L35" s="132">
        <f t="shared" si="4"/>
        <v>0</v>
      </c>
      <c r="M35" s="132">
        <f t="shared" si="5"/>
        <v>0</v>
      </c>
      <c r="N35" s="132">
        <f t="shared" si="6"/>
        <v>0</v>
      </c>
      <c r="O35" s="132"/>
      <c r="P35" s="132">
        <f t="shared" si="7"/>
        <v>0</v>
      </c>
      <c r="Q35" s="132"/>
      <c r="R35" s="132" t="str">
        <f t="shared" si="8"/>
        <v xml:space="preserve"> </v>
      </c>
      <c r="S35" s="132" t="str">
        <f t="shared" si="9"/>
        <v xml:space="preserve"> </v>
      </c>
      <c r="T35" s="132" t="str">
        <f t="shared" si="10"/>
        <v xml:space="preserve"> </v>
      </c>
      <c r="U35" s="132" t="str">
        <f t="shared" si="11"/>
        <v xml:space="preserve"> </v>
      </c>
      <c r="V35" s="132"/>
      <c r="W35" s="132" t="str">
        <f t="shared" si="12"/>
        <v xml:space="preserve"> </v>
      </c>
      <c r="X35" s="132" t="str">
        <f t="shared" si="13"/>
        <v xml:space="preserve"> </v>
      </c>
      <c r="Y35" s="132" t="str">
        <f t="shared" si="14"/>
        <v xml:space="preserve"> </v>
      </c>
      <c r="Z35" s="23" t="str">
        <f t="shared" si="15"/>
        <v xml:space="preserve"> </v>
      </c>
    </row>
    <row r="36" spans="1:26" s="11" customFormat="1" ht="45" x14ac:dyDescent="0.25">
      <c r="A36" s="28">
        <v>6</v>
      </c>
      <c r="B36" s="12" t="s">
        <v>169</v>
      </c>
      <c r="C36" s="22">
        <f t="shared" si="16"/>
        <v>0</v>
      </c>
      <c r="D36" s="22">
        <v>0</v>
      </c>
      <c r="E36" s="22">
        <v>0</v>
      </c>
      <c r="F36" s="22">
        <v>0</v>
      </c>
      <c r="G36" s="22">
        <v>0</v>
      </c>
      <c r="H36" s="135"/>
      <c r="I36" s="15"/>
      <c r="J36" s="15"/>
      <c r="K36" s="132">
        <f t="shared" si="3"/>
        <v>0</v>
      </c>
      <c r="L36" s="132">
        <f t="shared" si="4"/>
        <v>0</v>
      </c>
      <c r="M36" s="132">
        <f t="shared" si="5"/>
        <v>0</v>
      </c>
      <c r="N36" s="132">
        <f t="shared" si="6"/>
        <v>0</v>
      </c>
      <c r="O36" s="132"/>
      <c r="P36" s="132">
        <f t="shared" si="7"/>
        <v>0</v>
      </c>
      <c r="Q36" s="132"/>
      <c r="R36" s="132" t="str">
        <f t="shared" si="8"/>
        <v xml:space="preserve"> </v>
      </c>
      <c r="S36" s="132" t="str">
        <f t="shared" si="9"/>
        <v xml:space="preserve"> </v>
      </c>
      <c r="T36" s="132" t="str">
        <f t="shared" si="10"/>
        <v xml:space="preserve"> </v>
      </c>
      <c r="U36" s="132" t="str">
        <f t="shared" si="11"/>
        <v xml:space="preserve"> </v>
      </c>
      <c r="V36" s="132"/>
      <c r="W36" s="132" t="str">
        <f t="shared" si="12"/>
        <v xml:space="preserve"> </v>
      </c>
      <c r="X36" s="132" t="str">
        <f t="shared" si="13"/>
        <v xml:space="preserve"> </v>
      </c>
      <c r="Y36" s="132" t="str">
        <f t="shared" si="14"/>
        <v xml:space="preserve"> </v>
      </c>
      <c r="Z36" s="23" t="str">
        <f t="shared" si="15"/>
        <v xml:space="preserve"> </v>
      </c>
    </row>
    <row r="37" spans="1:26" s="11" customFormat="1" ht="45" x14ac:dyDescent="0.25">
      <c r="A37" s="28">
        <v>7</v>
      </c>
      <c r="B37" s="12" t="s">
        <v>76</v>
      </c>
      <c r="C37" s="22">
        <f t="shared" si="16"/>
        <v>0</v>
      </c>
      <c r="D37" s="22">
        <v>0</v>
      </c>
      <c r="E37" s="22">
        <v>0</v>
      </c>
      <c r="F37" s="22">
        <v>0</v>
      </c>
      <c r="G37" s="22">
        <v>0</v>
      </c>
      <c r="H37" s="135"/>
      <c r="I37" s="15"/>
      <c r="J37" s="15"/>
      <c r="K37" s="132">
        <f t="shared" si="3"/>
        <v>0</v>
      </c>
      <c r="L37" s="132">
        <f t="shared" si="4"/>
        <v>0</v>
      </c>
      <c r="M37" s="132">
        <f t="shared" si="5"/>
        <v>0</v>
      </c>
      <c r="N37" s="132">
        <f t="shared" si="6"/>
        <v>0</v>
      </c>
      <c r="O37" s="132"/>
      <c r="P37" s="132">
        <f t="shared" si="7"/>
        <v>0</v>
      </c>
      <c r="Q37" s="132"/>
      <c r="R37" s="132" t="str">
        <f t="shared" si="8"/>
        <v xml:space="preserve"> </v>
      </c>
      <c r="S37" s="132" t="str">
        <f t="shared" si="9"/>
        <v xml:space="preserve"> </v>
      </c>
      <c r="T37" s="132" t="str">
        <f t="shared" si="10"/>
        <v xml:space="preserve"> </v>
      </c>
      <c r="U37" s="132" t="str">
        <f t="shared" si="11"/>
        <v xml:space="preserve"> </v>
      </c>
      <c r="V37" s="132"/>
      <c r="W37" s="132" t="str">
        <f t="shared" si="12"/>
        <v xml:space="preserve"> </v>
      </c>
      <c r="X37" s="132" t="str">
        <f t="shared" si="13"/>
        <v xml:space="preserve"> </v>
      </c>
      <c r="Y37" s="132" t="str">
        <f t="shared" si="14"/>
        <v xml:space="preserve"> </v>
      </c>
      <c r="Z37" s="23" t="str">
        <f t="shared" si="15"/>
        <v xml:space="preserve"> </v>
      </c>
    </row>
    <row r="38" spans="1:26" s="11" customFormat="1" ht="30" x14ac:dyDescent="0.25">
      <c r="A38" s="28">
        <v>8</v>
      </c>
      <c r="B38" s="12" t="s">
        <v>153</v>
      </c>
      <c r="C38" s="22">
        <f t="shared" si="16"/>
        <v>0</v>
      </c>
      <c r="D38" s="22">
        <v>0</v>
      </c>
      <c r="E38" s="22">
        <v>0</v>
      </c>
      <c r="F38" s="22">
        <v>0</v>
      </c>
      <c r="G38" s="22">
        <v>0</v>
      </c>
      <c r="H38" s="135"/>
      <c r="I38" s="15"/>
      <c r="J38" s="15"/>
      <c r="K38" s="132">
        <f t="shared" si="3"/>
        <v>0</v>
      </c>
      <c r="L38" s="132">
        <f t="shared" si="4"/>
        <v>0</v>
      </c>
      <c r="M38" s="132">
        <f t="shared" si="5"/>
        <v>0</v>
      </c>
      <c r="N38" s="132">
        <f t="shared" si="6"/>
        <v>0</v>
      </c>
      <c r="O38" s="132"/>
      <c r="P38" s="132">
        <f t="shared" si="7"/>
        <v>0</v>
      </c>
      <c r="Q38" s="132"/>
      <c r="R38" s="132" t="str">
        <f t="shared" si="8"/>
        <v xml:space="preserve"> </v>
      </c>
      <c r="S38" s="132" t="str">
        <f t="shared" si="9"/>
        <v xml:space="preserve"> </v>
      </c>
      <c r="T38" s="132" t="str">
        <f t="shared" si="10"/>
        <v xml:space="preserve"> </v>
      </c>
      <c r="U38" s="132" t="str">
        <f t="shared" si="11"/>
        <v xml:space="preserve"> </v>
      </c>
      <c r="V38" s="132"/>
      <c r="W38" s="132" t="str">
        <f t="shared" si="12"/>
        <v xml:space="preserve"> </v>
      </c>
      <c r="X38" s="132" t="str">
        <f t="shared" si="13"/>
        <v xml:space="preserve"> </v>
      </c>
      <c r="Y38" s="132" t="str">
        <f t="shared" si="14"/>
        <v xml:space="preserve"> </v>
      </c>
      <c r="Z38" s="23" t="str">
        <f t="shared" si="15"/>
        <v xml:space="preserve"> </v>
      </c>
    </row>
    <row r="39" spans="1:26" s="11" customFormat="1" ht="45" x14ac:dyDescent="0.25">
      <c r="A39" s="28">
        <v>9</v>
      </c>
      <c r="B39" s="12" t="s">
        <v>202</v>
      </c>
      <c r="C39" s="22">
        <f t="shared" ref="C39:C46" si="17">ROUND(SUM(W39:Z39),2)</f>
        <v>0</v>
      </c>
      <c r="D39" s="22">
        <v>0</v>
      </c>
      <c r="E39" s="22">
        <v>0</v>
      </c>
      <c r="F39" s="22">
        <v>0</v>
      </c>
      <c r="G39" s="22">
        <v>0</v>
      </c>
      <c r="H39" s="135"/>
      <c r="I39" s="15"/>
      <c r="J39" s="15"/>
      <c r="K39" s="132">
        <f t="shared" si="3"/>
        <v>0</v>
      </c>
      <c r="L39" s="132">
        <f t="shared" si="4"/>
        <v>0</v>
      </c>
      <c r="M39" s="132">
        <f t="shared" si="5"/>
        <v>0</v>
      </c>
      <c r="N39" s="132">
        <f t="shared" si="6"/>
        <v>0</v>
      </c>
      <c r="O39" s="132"/>
      <c r="P39" s="132">
        <f t="shared" si="7"/>
        <v>0</v>
      </c>
      <c r="Q39" s="132"/>
      <c r="R39" s="132" t="str">
        <f t="shared" si="8"/>
        <v xml:space="preserve"> </v>
      </c>
      <c r="S39" s="132" t="str">
        <f t="shared" si="9"/>
        <v xml:space="preserve"> </v>
      </c>
      <c r="T39" s="132" t="str">
        <f t="shared" si="10"/>
        <v xml:space="preserve"> </v>
      </c>
      <c r="U39" s="132" t="str">
        <f t="shared" si="11"/>
        <v xml:space="preserve"> </v>
      </c>
      <c r="V39" s="132"/>
      <c r="W39" s="132" t="str">
        <f t="shared" si="12"/>
        <v xml:space="preserve"> </v>
      </c>
      <c r="X39" s="132" t="str">
        <f t="shared" si="13"/>
        <v xml:space="preserve"> </v>
      </c>
      <c r="Y39" s="132" t="str">
        <f t="shared" si="14"/>
        <v xml:space="preserve"> </v>
      </c>
      <c r="Z39" s="23" t="str">
        <f t="shared" si="15"/>
        <v xml:space="preserve"> </v>
      </c>
    </row>
    <row r="40" spans="1:26" s="11" customFormat="1" ht="15.75" x14ac:dyDescent="0.25">
      <c r="A40" s="100" t="s">
        <v>89</v>
      </c>
      <c r="B40" s="101" t="s">
        <v>46</v>
      </c>
      <c r="C40" s="18"/>
      <c r="D40" s="18"/>
      <c r="E40" s="19"/>
      <c r="F40" s="19"/>
      <c r="G40" s="19"/>
      <c r="H40" s="20"/>
      <c r="I40" s="15"/>
      <c r="J40" s="15"/>
      <c r="K40" s="132" t="str">
        <f t="shared" si="3"/>
        <v xml:space="preserve"> </v>
      </c>
      <c r="L40" s="132" t="str">
        <f t="shared" si="4"/>
        <v xml:space="preserve"> </v>
      </c>
      <c r="M40" s="132" t="str">
        <f t="shared" si="5"/>
        <v xml:space="preserve"> </v>
      </c>
      <c r="N40" s="132" t="str">
        <f t="shared" si="6"/>
        <v xml:space="preserve"> </v>
      </c>
      <c r="O40" s="132"/>
      <c r="P40" s="132">
        <f t="shared" si="7"/>
        <v>0</v>
      </c>
      <c r="Q40" s="132"/>
      <c r="R40" s="132" t="str">
        <f t="shared" si="8"/>
        <v xml:space="preserve"> </v>
      </c>
      <c r="S40" s="132" t="str">
        <f t="shared" si="9"/>
        <v xml:space="preserve"> </v>
      </c>
      <c r="T40" s="132" t="str">
        <f t="shared" si="10"/>
        <v xml:space="preserve"> </v>
      </c>
      <c r="U40" s="132" t="str">
        <f t="shared" si="11"/>
        <v xml:space="preserve"> </v>
      </c>
      <c r="V40" s="132"/>
      <c r="W40" s="132" t="str">
        <f t="shared" si="12"/>
        <v xml:space="preserve"> </v>
      </c>
      <c r="X40" s="132" t="str">
        <f t="shared" si="13"/>
        <v xml:space="preserve"> </v>
      </c>
      <c r="Y40" s="132" t="str">
        <f t="shared" si="14"/>
        <v xml:space="preserve"> </v>
      </c>
      <c r="Z40" s="23" t="str">
        <f t="shared" si="15"/>
        <v xml:space="preserve"> </v>
      </c>
    </row>
    <row r="41" spans="1:26" s="11" customFormat="1" ht="30" x14ac:dyDescent="0.25">
      <c r="A41" s="28">
        <v>1</v>
      </c>
      <c r="B41" s="12" t="s">
        <v>195</v>
      </c>
      <c r="C41" s="22">
        <f t="shared" si="17"/>
        <v>0</v>
      </c>
      <c r="D41" s="22">
        <v>0</v>
      </c>
      <c r="E41" s="22">
        <v>0</v>
      </c>
      <c r="F41" s="22">
        <v>0</v>
      </c>
      <c r="G41" s="22">
        <v>0</v>
      </c>
      <c r="H41" s="135"/>
      <c r="I41" s="15"/>
      <c r="J41" s="15"/>
      <c r="K41" s="132">
        <f t="shared" si="3"/>
        <v>0</v>
      </c>
      <c r="L41" s="132">
        <f t="shared" si="4"/>
        <v>0</v>
      </c>
      <c r="M41" s="132">
        <f t="shared" si="5"/>
        <v>0</v>
      </c>
      <c r="N41" s="132">
        <f t="shared" si="6"/>
        <v>0</v>
      </c>
      <c r="O41" s="132"/>
      <c r="P41" s="132">
        <f t="shared" si="7"/>
        <v>0</v>
      </c>
      <c r="Q41" s="132"/>
      <c r="R41" s="132" t="str">
        <f t="shared" si="8"/>
        <v xml:space="preserve"> </v>
      </c>
      <c r="S41" s="132" t="str">
        <f t="shared" si="9"/>
        <v xml:space="preserve"> </v>
      </c>
      <c r="T41" s="132" t="str">
        <f t="shared" si="10"/>
        <v xml:space="preserve"> </v>
      </c>
      <c r="U41" s="132" t="str">
        <f t="shared" si="11"/>
        <v xml:space="preserve"> </v>
      </c>
      <c r="V41" s="132"/>
      <c r="W41" s="132" t="str">
        <f t="shared" si="12"/>
        <v xml:space="preserve"> </v>
      </c>
      <c r="X41" s="132" t="str">
        <f t="shared" si="13"/>
        <v xml:space="preserve"> </v>
      </c>
      <c r="Y41" s="132" t="str">
        <f t="shared" si="14"/>
        <v xml:space="preserve"> </v>
      </c>
      <c r="Z41" s="23" t="str">
        <f t="shared" si="15"/>
        <v xml:space="preserve"> </v>
      </c>
    </row>
    <row r="42" spans="1:26" s="11" customFormat="1" ht="30" x14ac:dyDescent="0.25">
      <c r="A42" s="28">
        <v>2</v>
      </c>
      <c r="B42" s="12" t="s">
        <v>176</v>
      </c>
      <c r="C42" s="22">
        <f t="shared" si="17"/>
        <v>0</v>
      </c>
      <c r="D42" s="22">
        <v>0</v>
      </c>
      <c r="E42" s="22">
        <v>0</v>
      </c>
      <c r="F42" s="22">
        <v>0</v>
      </c>
      <c r="G42" s="22">
        <v>0</v>
      </c>
      <c r="H42" s="135"/>
      <c r="I42" s="15"/>
      <c r="J42" s="15"/>
      <c r="K42" s="132">
        <f t="shared" si="3"/>
        <v>0</v>
      </c>
      <c r="L42" s="132">
        <f t="shared" si="4"/>
        <v>0</v>
      </c>
      <c r="M42" s="132">
        <f t="shared" si="5"/>
        <v>0</v>
      </c>
      <c r="N42" s="132">
        <f t="shared" si="6"/>
        <v>0</v>
      </c>
      <c r="O42" s="132"/>
      <c r="P42" s="132">
        <f t="shared" si="7"/>
        <v>0</v>
      </c>
      <c r="Q42" s="132"/>
      <c r="R42" s="132" t="str">
        <f t="shared" si="8"/>
        <v xml:space="preserve"> </v>
      </c>
      <c r="S42" s="132" t="str">
        <f t="shared" si="9"/>
        <v xml:space="preserve"> </v>
      </c>
      <c r="T42" s="132" t="str">
        <f t="shared" si="10"/>
        <v xml:space="preserve"> </v>
      </c>
      <c r="U42" s="132" t="str">
        <f t="shared" si="11"/>
        <v xml:space="preserve"> </v>
      </c>
      <c r="V42" s="132"/>
      <c r="W42" s="132" t="str">
        <f t="shared" si="12"/>
        <v xml:space="preserve"> </v>
      </c>
      <c r="X42" s="132" t="str">
        <f t="shared" si="13"/>
        <v xml:space="preserve"> </v>
      </c>
      <c r="Y42" s="132" t="str">
        <f t="shared" si="14"/>
        <v xml:space="preserve"> </v>
      </c>
      <c r="Z42" s="23" t="str">
        <f t="shared" si="15"/>
        <v xml:space="preserve"> </v>
      </c>
    </row>
    <row r="43" spans="1:26" s="11" customFormat="1" ht="45" x14ac:dyDescent="0.25">
      <c r="A43" s="28">
        <v>3</v>
      </c>
      <c r="B43" s="105" t="s">
        <v>171</v>
      </c>
      <c r="C43" s="22">
        <f t="shared" si="17"/>
        <v>0</v>
      </c>
      <c r="D43" s="22">
        <v>0</v>
      </c>
      <c r="E43" s="22">
        <v>0</v>
      </c>
      <c r="F43" s="22">
        <v>0</v>
      </c>
      <c r="G43" s="22">
        <v>0</v>
      </c>
      <c r="H43" s="135"/>
      <c r="I43" s="15"/>
      <c r="J43" s="15"/>
      <c r="K43" s="132">
        <f t="shared" si="3"/>
        <v>0</v>
      </c>
      <c r="L43" s="132">
        <f t="shared" si="4"/>
        <v>0</v>
      </c>
      <c r="M43" s="132">
        <f t="shared" si="5"/>
        <v>0</v>
      </c>
      <c r="N43" s="132">
        <f t="shared" si="6"/>
        <v>0</v>
      </c>
      <c r="O43" s="132"/>
      <c r="P43" s="132">
        <f t="shared" si="7"/>
        <v>0</v>
      </c>
      <c r="Q43" s="132"/>
      <c r="R43" s="132" t="str">
        <f t="shared" si="8"/>
        <v xml:space="preserve"> </v>
      </c>
      <c r="S43" s="132" t="str">
        <f t="shared" si="9"/>
        <v xml:space="preserve"> </v>
      </c>
      <c r="T43" s="132" t="str">
        <f t="shared" si="10"/>
        <v xml:space="preserve"> </v>
      </c>
      <c r="U43" s="132" t="str">
        <f t="shared" si="11"/>
        <v xml:space="preserve"> </v>
      </c>
      <c r="V43" s="132"/>
      <c r="W43" s="132" t="str">
        <f t="shared" si="12"/>
        <v xml:space="preserve"> </v>
      </c>
      <c r="X43" s="132" t="str">
        <f t="shared" si="13"/>
        <v xml:space="preserve"> </v>
      </c>
      <c r="Y43" s="132" t="str">
        <f t="shared" si="14"/>
        <v xml:space="preserve"> </v>
      </c>
      <c r="Z43" s="23" t="str">
        <f t="shared" si="15"/>
        <v xml:space="preserve"> </v>
      </c>
    </row>
    <row r="44" spans="1:26" s="11" customFormat="1" ht="30" x14ac:dyDescent="0.25">
      <c r="A44" s="28">
        <v>4</v>
      </c>
      <c r="B44" s="12" t="s">
        <v>177</v>
      </c>
      <c r="C44" s="22">
        <f t="shared" si="17"/>
        <v>0</v>
      </c>
      <c r="D44" s="22">
        <v>0</v>
      </c>
      <c r="E44" s="22">
        <v>0</v>
      </c>
      <c r="F44" s="22">
        <v>0</v>
      </c>
      <c r="G44" s="22">
        <v>0</v>
      </c>
      <c r="H44" s="135"/>
      <c r="I44" s="15"/>
      <c r="J44" s="15"/>
      <c r="K44" s="132">
        <f t="shared" si="3"/>
        <v>0</v>
      </c>
      <c r="L44" s="132">
        <f t="shared" si="4"/>
        <v>0</v>
      </c>
      <c r="M44" s="132">
        <f t="shared" si="5"/>
        <v>0</v>
      </c>
      <c r="N44" s="132">
        <f t="shared" si="6"/>
        <v>0</v>
      </c>
      <c r="O44" s="132"/>
      <c r="P44" s="132">
        <f t="shared" si="7"/>
        <v>0</v>
      </c>
      <c r="Q44" s="132"/>
      <c r="R44" s="132" t="str">
        <f t="shared" si="8"/>
        <v xml:space="preserve"> </v>
      </c>
      <c r="S44" s="132" t="str">
        <f t="shared" si="9"/>
        <v xml:space="preserve"> </v>
      </c>
      <c r="T44" s="132" t="str">
        <f t="shared" si="10"/>
        <v xml:space="preserve"> </v>
      </c>
      <c r="U44" s="132" t="str">
        <f t="shared" si="11"/>
        <v xml:space="preserve"> </v>
      </c>
      <c r="V44" s="132"/>
      <c r="W44" s="132" t="str">
        <f t="shared" si="12"/>
        <v xml:space="preserve"> </v>
      </c>
      <c r="X44" s="132" t="str">
        <f t="shared" si="13"/>
        <v xml:space="preserve"> </v>
      </c>
      <c r="Y44" s="132" t="str">
        <f t="shared" si="14"/>
        <v xml:space="preserve"> </v>
      </c>
      <c r="Z44" s="23" t="str">
        <f t="shared" si="15"/>
        <v xml:space="preserve"> </v>
      </c>
    </row>
    <row r="45" spans="1:26" s="11" customFormat="1" ht="45" x14ac:dyDescent="0.25">
      <c r="A45" s="28">
        <v>5</v>
      </c>
      <c r="B45" s="12" t="s">
        <v>172</v>
      </c>
      <c r="C45" s="22">
        <f t="shared" si="17"/>
        <v>0</v>
      </c>
      <c r="D45" s="22">
        <v>0</v>
      </c>
      <c r="E45" s="22">
        <v>0</v>
      </c>
      <c r="F45" s="22">
        <v>0</v>
      </c>
      <c r="G45" s="22">
        <v>0</v>
      </c>
      <c r="H45" s="135"/>
      <c r="I45" s="15"/>
      <c r="J45" s="15"/>
      <c r="K45" s="132">
        <f t="shared" si="3"/>
        <v>0</v>
      </c>
      <c r="L45" s="132">
        <f t="shared" si="4"/>
        <v>0</v>
      </c>
      <c r="M45" s="132">
        <f t="shared" si="5"/>
        <v>0</v>
      </c>
      <c r="N45" s="132">
        <f t="shared" si="6"/>
        <v>0</v>
      </c>
      <c r="O45" s="132"/>
      <c r="P45" s="132">
        <f t="shared" si="7"/>
        <v>0</v>
      </c>
      <c r="Q45" s="132"/>
      <c r="R45" s="132" t="str">
        <f t="shared" si="8"/>
        <v xml:space="preserve"> </v>
      </c>
      <c r="S45" s="132" t="str">
        <f t="shared" si="9"/>
        <v xml:space="preserve"> </v>
      </c>
      <c r="T45" s="132" t="str">
        <f t="shared" si="10"/>
        <v xml:space="preserve"> </v>
      </c>
      <c r="U45" s="132" t="str">
        <f t="shared" si="11"/>
        <v xml:space="preserve"> </v>
      </c>
      <c r="V45" s="132"/>
      <c r="W45" s="132" t="str">
        <f t="shared" si="12"/>
        <v xml:space="preserve"> </v>
      </c>
      <c r="X45" s="132" t="str">
        <f t="shared" si="13"/>
        <v xml:space="preserve"> </v>
      </c>
      <c r="Y45" s="132" t="str">
        <f t="shared" si="14"/>
        <v xml:space="preserve"> </v>
      </c>
      <c r="Z45" s="23" t="str">
        <f t="shared" si="15"/>
        <v xml:space="preserve"> </v>
      </c>
    </row>
    <row r="46" spans="1:26" s="11" customFormat="1" ht="30" x14ac:dyDescent="0.25">
      <c r="A46" s="28">
        <v>6</v>
      </c>
      <c r="B46" s="12" t="s">
        <v>178</v>
      </c>
      <c r="C46" s="22">
        <f t="shared" si="17"/>
        <v>0</v>
      </c>
      <c r="D46" s="22">
        <v>0</v>
      </c>
      <c r="E46" s="22">
        <v>0</v>
      </c>
      <c r="F46" s="22">
        <v>0</v>
      </c>
      <c r="G46" s="22">
        <v>0</v>
      </c>
      <c r="H46" s="135"/>
      <c r="I46" s="15"/>
      <c r="J46" s="15"/>
      <c r="K46" s="132">
        <f t="shared" si="3"/>
        <v>0</v>
      </c>
      <c r="L46" s="132">
        <f t="shared" si="4"/>
        <v>0</v>
      </c>
      <c r="M46" s="132">
        <f t="shared" si="5"/>
        <v>0</v>
      </c>
      <c r="N46" s="132">
        <f t="shared" si="6"/>
        <v>0</v>
      </c>
      <c r="O46" s="132"/>
      <c r="P46" s="132">
        <f t="shared" si="7"/>
        <v>0</v>
      </c>
      <c r="Q46" s="132"/>
      <c r="R46" s="132" t="str">
        <f t="shared" si="8"/>
        <v xml:space="preserve"> </v>
      </c>
      <c r="S46" s="132" t="str">
        <f t="shared" si="9"/>
        <v xml:space="preserve"> </v>
      </c>
      <c r="T46" s="132" t="str">
        <f t="shared" si="10"/>
        <v xml:space="preserve"> </v>
      </c>
      <c r="U46" s="132" t="str">
        <f t="shared" si="11"/>
        <v xml:space="preserve"> </v>
      </c>
      <c r="V46" s="132"/>
      <c r="W46" s="132" t="str">
        <f t="shared" si="12"/>
        <v xml:space="preserve"> </v>
      </c>
      <c r="X46" s="132" t="str">
        <f t="shared" si="13"/>
        <v xml:space="preserve"> </v>
      </c>
      <c r="Y46" s="132" t="str">
        <f t="shared" si="14"/>
        <v xml:space="preserve"> </v>
      </c>
      <c r="Z46" s="23" t="str">
        <f t="shared" si="15"/>
        <v xml:space="preserve"> </v>
      </c>
    </row>
    <row r="47" spans="1:26" s="11" customFormat="1" ht="15.75" x14ac:dyDescent="0.25">
      <c r="A47" s="100" t="s">
        <v>90</v>
      </c>
      <c r="B47" s="101" t="s">
        <v>0</v>
      </c>
      <c r="C47" s="18"/>
      <c r="D47" s="18"/>
      <c r="E47" s="19"/>
      <c r="F47" s="19"/>
      <c r="G47" s="19"/>
      <c r="H47" s="20"/>
      <c r="I47" s="15"/>
      <c r="J47" s="15"/>
      <c r="K47" s="132" t="str">
        <f t="shared" si="3"/>
        <v xml:space="preserve"> </v>
      </c>
      <c r="L47" s="132" t="str">
        <f t="shared" si="4"/>
        <v xml:space="preserve"> </v>
      </c>
      <c r="M47" s="132" t="str">
        <f t="shared" si="5"/>
        <v xml:space="preserve"> </v>
      </c>
      <c r="N47" s="132" t="str">
        <f t="shared" si="6"/>
        <v xml:space="preserve"> </v>
      </c>
      <c r="O47" s="132"/>
      <c r="P47" s="132">
        <f t="shared" si="7"/>
        <v>0</v>
      </c>
      <c r="Q47" s="132"/>
      <c r="R47" s="132" t="str">
        <f t="shared" si="8"/>
        <v xml:space="preserve"> </v>
      </c>
      <c r="S47" s="132" t="str">
        <f t="shared" si="9"/>
        <v xml:space="preserve"> </v>
      </c>
      <c r="T47" s="132" t="str">
        <f t="shared" si="10"/>
        <v xml:space="preserve"> </v>
      </c>
      <c r="U47" s="132" t="str">
        <f t="shared" si="11"/>
        <v xml:space="preserve"> </v>
      </c>
      <c r="V47" s="132"/>
      <c r="W47" s="132" t="str">
        <f t="shared" si="12"/>
        <v xml:space="preserve"> </v>
      </c>
      <c r="X47" s="132" t="str">
        <f t="shared" si="13"/>
        <v xml:space="preserve"> </v>
      </c>
      <c r="Y47" s="132" t="str">
        <f t="shared" si="14"/>
        <v xml:space="preserve"> </v>
      </c>
      <c r="Z47" s="23" t="str">
        <f t="shared" si="15"/>
        <v xml:space="preserve"> </v>
      </c>
    </row>
    <row r="48" spans="1:26" s="11" customFormat="1" ht="30" x14ac:dyDescent="0.25">
      <c r="A48" s="28">
        <v>1</v>
      </c>
      <c r="B48" s="105" t="s">
        <v>173</v>
      </c>
      <c r="C48" s="22">
        <f t="shared" ref="C48:C57" si="18">ROUND(SUM(W48:Z48),2)</f>
        <v>0</v>
      </c>
      <c r="D48" s="22">
        <v>0</v>
      </c>
      <c r="E48" s="22">
        <v>0</v>
      </c>
      <c r="F48" s="22">
        <v>0</v>
      </c>
      <c r="G48" s="22">
        <v>0</v>
      </c>
      <c r="H48" s="135"/>
      <c r="I48" s="15"/>
      <c r="J48" s="15"/>
      <c r="K48" s="132">
        <f t="shared" si="3"/>
        <v>0</v>
      </c>
      <c r="L48" s="132">
        <f t="shared" si="4"/>
        <v>0</v>
      </c>
      <c r="M48" s="132">
        <f t="shared" si="5"/>
        <v>0</v>
      </c>
      <c r="N48" s="132">
        <f t="shared" si="6"/>
        <v>0</v>
      </c>
      <c r="O48" s="132"/>
      <c r="P48" s="132">
        <f t="shared" si="7"/>
        <v>0</v>
      </c>
      <c r="Q48" s="132"/>
      <c r="R48" s="132" t="str">
        <f t="shared" si="8"/>
        <v xml:space="preserve"> </v>
      </c>
      <c r="S48" s="132" t="str">
        <f t="shared" si="9"/>
        <v xml:space="preserve"> </v>
      </c>
      <c r="T48" s="132" t="str">
        <f t="shared" si="10"/>
        <v xml:space="preserve"> </v>
      </c>
      <c r="U48" s="132" t="str">
        <f t="shared" si="11"/>
        <v xml:space="preserve"> </v>
      </c>
      <c r="V48" s="132"/>
      <c r="W48" s="132" t="str">
        <f t="shared" si="12"/>
        <v xml:space="preserve"> </v>
      </c>
      <c r="X48" s="132" t="str">
        <f t="shared" si="13"/>
        <v xml:space="preserve"> </v>
      </c>
      <c r="Y48" s="132" t="str">
        <f t="shared" si="14"/>
        <v xml:space="preserve"> </v>
      </c>
      <c r="Z48" s="23" t="str">
        <f t="shared" si="15"/>
        <v xml:space="preserve"> </v>
      </c>
    </row>
    <row r="49" spans="1:26" s="11" customFormat="1" ht="18.75" x14ac:dyDescent="0.25">
      <c r="A49" s="28">
        <v>2</v>
      </c>
      <c r="B49" s="12" t="s">
        <v>174</v>
      </c>
      <c r="C49" s="22">
        <f t="shared" si="18"/>
        <v>0</v>
      </c>
      <c r="D49" s="22">
        <v>0</v>
      </c>
      <c r="E49" s="22">
        <v>0</v>
      </c>
      <c r="F49" s="22">
        <v>0</v>
      </c>
      <c r="G49" s="22">
        <v>0</v>
      </c>
      <c r="H49" s="135"/>
      <c r="I49" s="15"/>
      <c r="J49" s="15"/>
      <c r="K49" s="132">
        <f t="shared" si="3"/>
        <v>0</v>
      </c>
      <c r="L49" s="132">
        <f t="shared" si="4"/>
        <v>0</v>
      </c>
      <c r="M49" s="132">
        <f t="shared" si="5"/>
        <v>0</v>
      </c>
      <c r="N49" s="132">
        <f t="shared" si="6"/>
        <v>0</v>
      </c>
      <c r="O49" s="132"/>
      <c r="P49" s="132">
        <f t="shared" si="7"/>
        <v>0</v>
      </c>
      <c r="Q49" s="132"/>
      <c r="R49" s="132" t="str">
        <f t="shared" si="8"/>
        <v xml:space="preserve"> </v>
      </c>
      <c r="S49" s="132" t="str">
        <f t="shared" si="9"/>
        <v xml:space="preserve"> </v>
      </c>
      <c r="T49" s="132" t="str">
        <f t="shared" si="10"/>
        <v xml:space="preserve"> </v>
      </c>
      <c r="U49" s="132" t="str">
        <f t="shared" si="11"/>
        <v xml:space="preserve"> </v>
      </c>
      <c r="V49" s="132"/>
      <c r="W49" s="132" t="str">
        <f t="shared" si="12"/>
        <v xml:space="preserve"> </v>
      </c>
      <c r="X49" s="132" t="str">
        <f t="shared" si="13"/>
        <v xml:space="preserve"> </v>
      </c>
      <c r="Y49" s="132" t="str">
        <f t="shared" si="14"/>
        <v xml:space="preserve"> </v>
      </c>
      <c r="Z49" s="23" t="str">
        <f t="shared" si="15"/>
        <v xml:space="preserve"> </v>
      </c>
    </row>
    <row r="50" spans="1:26" s="11" customFormat="1" ht="30" x14ac:dyDescent="0.25">
      <c r="A50" s="28">
        <v>3</v>
      </c>
      <c r="B50" s="12" t="s">
        <v>175</v>
      </c>
      <c r="C50" s="22">
        <f t="shared" si="18"/>
        <v>0</v>
      </c>
      <c r="D50" s="22">
        <v>0</v>
      </c>
      <c r="E50" s="22">
        <v>0</v>
      </c>
      <c r="F50" s="22">
        <v>0</v>
      </c>
      <c r="G50" s="22">
        <v>0</v>
      </c>
      <c r="H50" s="134"/>
      <c r="I50" s="15"/>
      <c r="J50" s="15"/>
      <c r="K50" s="132">
        <f t="shared" si="3"/>
        <v>0</v>
      </c>
      <c r="L50" s="132">
        <f t="shared" si="4"/>
        <v>0</v>
      </c>
      <c r="M50" s="132">
        <f t="shared" si="5"/>
        <v>0</v>
      </c>
      <c r="N50" s="132">
        <f t="shared" si="6"/>
        <v>0</v>
      </c>
      <c r="O50" s="132"/>
      <c r="P50" s="132">
        <f t="shared" si="7"/>
        <v>0</v>
      </c>
      <c r="Q50" s="132"/>
      <c r="R50" s="132" t="str">
        <f t="shared" si="8"/>
        <v xml:space="preserve"> </v>
      </c>
      <c r="S50" s="132" t="str">
        <f t="shared" si="9"/>
        <v xml:space="preserve"> </v>
      </c>
      <c r="T50" s="132" t="str">
        <f t="shared" si="10"/>
        <v xml:space="preserve"> </v>
      </c>
      <c r="U50" s="132" t="str">
        <f t="shared" si="11"/>
        <v xml:space="preserve"> </v>
      </c>
      <c r="V50" s="132"/>
      <c r="W50" s="132" t="str">
        <f t="shared" si="12"/>
        <v xml:space="preserve"> </v>
      </c>
      <c r="X50" s="132" t="str">
        <f t="shared" si="13"/>
        <v xml:space="preserve"> </v>
      </c>
      <c r="Y50" s="132" t="str">
        <f t="shared" si="14"/>
        <v xml:space="preserve"> </v>
      </c>
      <c r="Z50" s="23" t="str">
        <f t="shared" si="15"/>
        <v xml:space="preserve"> </v>
      </c>
    </row>
    <row r="51" spans="1:26" s="11" customFormat="1" ht="45" x14ac:dyDescent="0.25">
      <c r="A51" s="28">
        <v>4</v>
      </c>
      <c r="B51" s="12" t="s">
        <v>159</v>
      </c>
      <c r="C51" s="22">
        <f t="shared" si="18"/>
        <v>0</v>
      </c>
      <c r="D51" s="22">
        <v>0</v>
      </c>
      <c r="E51" s="22">
        <v>0</v>
      </c>
      <c r="F51" s="22">
        <v>0</v>
      </c>
      <c r="G51" s="22">
        <v>0</v>
      </c>
      <c r="H51" s="134"/>
      <c r="I51" s="15"/>
      <c r="J51" s="15"/>
      <c r="K51" s="132">
        <f t="shared" si="3"/>
        <v>0</v>
      </c>
      <c r="L51" s="132">
        <f t="shared" si="4"/>
        <v>0</v>
      </c>
      <c r="M51" s="132">
        <f t="shared" si="5"/>
        <v>0</v>
      </c>
      <c r="N51" s="132">
        <f t="shared" si="6"/>
        <v>0</v>
      </c>
      <c r="O51" s="132"/>
      <c r="P51" s="132">
        <f t="shared" si="7"/>
        <v>0</v>
      </c>
      <c r="Q51" s="132"/>
      <c r="R51" s="132" t="str">
        <f t="shared" si="8"/>
        <v xml:space="preserve"> </v>
      </c>
      <c r="S51" s="132" t="str">
        <f t="shared" si="9"/>
        <v xml:space="preserve"> </v>
      </c>
      <c r="T51" s="132" t="str">
        <f t="shared" si="10"/>
        <v xml:space="preserve"> </v>
      </c>
      <c r="U51" s="132" t="str">
        <f t="shared" si="11"/>
        <v xml:space="preserve"> </v>
      </c>
      <c r="V51" s="132"/>
      <c r="W51" s="132" t="str">
        <f t="shared" si="12"/>
        <v xml:space="preserve"> </v>
      </c>
      <c r="X51" s="132" t="str">
        <f t="shared" si="13"/>
        <v xml:space="preserve"> </v>
      </c>
      <c r="Y51" s="132" t="str">
        <f t="shared" si="14"/>
        <v xml:space="preserve"> </v>
      </c>
      <c r="Z51" s="23" t="str">
        <f t="shared" si="15"/>
        <v xml:space="preserve"> </v>
      </c>
    </row>
    <row r="52" spans="1:26" s="11" customFormat="1" ht="30" x14ac:dyDescent="0.25">
      <c r="A52" s="28">
        <v>5</v>
      </c>
      <c r="B52" s="12" t="s">
        <v>161</v>
      </c>
      <c r="C52" s="22">
        <f t="shared" si="18"/>
        <v>0</v>
      </c>
      <c r="D52" s="22">
        <v>0</v>
      </c>
      <c r="E52" s="22">
        <v>0</v>
      </c>
      <c r="F52" s="22">
        <v>0</v>
      </c>
      <c r="G52" s="22">
        <v>0</v>
      </c>
      <c r="H52" s="134"/>
      <c r="I52" s="15"/>
      <c r="J52" s="15"/>
      <c r="K52" s="132">
        <f t="shared" si="3"/>
        <v>0</v>
      </c>
      <c r="L52" s="132">
        <f t="shared" si="4"/>
        <v>0</v>
      </c>
      <c r="M52" s="132">
        <f t="shared" si="5"/>
        <v>0</v>
      </c>
      <c r="N52" s="132">
        <f t="shared" si="6"/>
        <v>0</v>
      </c>
      <c r="O52" s="132"/>
      <c r="P52" s="132">
        <f t="shared" si="7"/>
        <v>0</v>
      </c>
      <c r="Q52" s="132"/>
      <c r="R52" s="132" t="str">
        <f t="shared" si="8"/>
        <v xml:space="preserve"> </v>
      </c>
      <c r="S52" s="132" t="str">
        <f t="shared" si="9"/>
        <v xml:space="preserve"> </v>
      </c>
      <c r="T52" s="132" t="str">
        <f t="shared" si="10"/>
        <v xml:space="preserve"> </v>
      </c>
      <c r="U52" s="132" t="str">
        <f t="shared" si="11"/>
        <v xml:space="preserve"> </v>
      </c>
      <c r="V52" s="132"/>
      <c r="W52" s="132" t="str">
        <f t="shared" si="12"/>
        <v xml:space="preserve"> </v>
      </c>
      <c r="X52" s="132" t="str">
        <f t="shared" si="13"/>
        <v xml:space="preserve"> </v>
      </c>
      <c r="Y52" s="132" t="str">
        <f t="shared" si="14"/>
        <v xml:space="preserve"> </v>
      </c>
      <c r="Z52" s="23" t="str">
        <f t="shared" si="15"/>
        <v xml:space="preserve"> </v>
      </c>
    </row>
    <row r="53" spans="1:26" s="11" customFormat="1" ht="30" x14ac:dyDescent="0.25">
      <c r="A53" s="28">
        <v>6</v>
      </c>
      <c r="B53" s="12" t="s">
        <v>203</v>
      </c>
      <c r="C53" s="22">
        <f t="shared" si="18"/>
        <v>0</v>
      </c>
      <c r="D53" s="22">
        <v>0</v>
      </c>
      <c r="E53" s="22">
        <v>0</v>
      </c>
      <c r="F53" s="22">
        <v>0</v>
      </c>
      <c r="G53" s="22">
        <v>0</v>
      </c>
      <c r="H53" s="134"/>
      <c r="I53" s="15"/>
      <c r="J53" s="15"/>
      <c r="K53" s="132">
        <f t="shared" si="3"/>
        <v>0</v>
      </c>
      <c r="L53" s="132">
        <f t="shared" si="4"/>
        <v>0</v>
      </c>
      <c r="M53" s="132">
        <f t="shared" si="5"/>
        <v>0</v>
      </c>
      <c r="N53" s="132">
        <f t="shared" si="6"/>
        <v>0</v>
      </c>
      <c r="O53" s="132"/>
      <c r="P53" s="132">
        <f t="shared" si="7"/>
        <v>0</v>
      </c>
      <c r="Q53" s="132"/>
      <c r="R53" s="132" t="str">
        <f t="shared" si="8"/>
        <v xml:space="preserve"> </v>
      </c>
      <c r="S53" s="132" t="str">
        <f t="shared" si="9"/>
        <v xml:space="preserve"> </v>
      </c>
      <c r="T53" s="132" t="str">
        <f t="shared" si="10"/>
        <v xml:space="preserve"> </v>
      </c>
      <c r="U53" s="132" t="str">
        <f t="shared" si="11"/>
        <v xml:space="preserve"> </v>
      </c>
      <c r="V53" s="132"/>
      <c r="W53" s="132" t="str">
        <f t="shared" si="12"/>
        <v xml:space="preserve"> </v>
      </c>
      <c r="X53" s="132" t="str">
        <f t="shared" si="13"/>
        <v xml:space="preserve"> </v>
      </c>
      <c r="Y53" s="132" t="str">
        <f t="shared" si="14"/>
        <v xml:space="preserve"> </v>
      </c>
      <c r="Z53" s="23" t="str">
        <f t="shared" si="15"/>
        <v xml:space="preserve"> </v>
      </c>
    </row>
    <row r="54" spans="1:26" s="11" customFormat="1" ht="45" x14ac:dyDescent="0.25">
      <c r="A54" s="106">
        <v>7</v>
      </c>
      <c r="B54" s="12" t="s">
        <v>150</v>
      </c>
      <c r="C54" s="22">
        <f t="shared" si="18"/>
        <v>0</v>
      </c>
      <c r="D54" s="22">
        <v>0</v>
      </c>
      <c r="E54" s="22">
        <v>0</v>
      </c>
      <c r="F54" s="22">
        <v>0</v>
      </c>
      <c r="G54" s="22">
        <v>0</v>
      </c>
      <c r="H54" s="138"/>
      <c r="I54" s="15"/>
      <c r="J54" s="15"/>
      <c r="K54" s="132">
        <f t="shared" si="3"/>
        <v>0</v>
      </c>
      <c r="L54" s="132">
        <f t="shared" si="4"/>
        <v>0</v>
      </c>
      <c r="M54" s="132">
        <f t="shared" si="5"/>
        <v>0</v>
      </c>
      <c r="N54" s="132">
        <f t="shared" si="6"/>
        <v>0</v>
      </c>
      <c r="O54" s="132"/>
      <c r="P54" s="132">
        <f t="shared" si="7"/>
        <v>0</v>
      </c>
      <c r="Q54" s="132"/>
      <c r="R54" s="132" t="str">
        <f t="shared" si="8"/>
        <v xml:space="preserve"> </v>
      </c>
      <c r="S54" s="132" t="str">
        <f t="shared" si="9"/>
        <v xml:space="preserve"> </v>
      </c>
      <c r="T54" s="132" t="str">
        <f t="shared" si="10"/>
        <v xml:space="preserve"> </v>
      </c>
      <c r="U54" s="132" t="str">
        <f t="shared" si="11"/>
        <v xml:space="preserve"> </v>
      </c>
      <c r="V54" s="132"/>
      <c r="W54" s="132" t="str">
        <f t="shared" si="12"/>
        <v xml:space="preserve"> </v>
      </c>
      <c r="X54" s="132" t="str">
        <f t="shared" si="13"/>
        <v xml:space="preserve"> </v>
      </c>
      <c r="Y54" s="132" t="str">
        <f t="shared" si="14"/>
        <v xml:space="preserve"> </v>
      </c>
      <c r="Z54" s="23" t="str">
        <f t="shared" si="15"/>
        <v xml:space="preserve"> </v>
      </c>
    </row>
    <row r="55" spans="1:26" s="11" customFormat="1" ht="30" x14ac:dyDescent="0.25">
      <c r="A55" s="28">
        <v>8</v>
      </c>
      <c r="B55" s="108" t="s">
        <v>157</v>
      </c>
      <c r="C55" s="22">
        <f t="shared" si="18"/>
        <v>0</v>
      </c>
      <c r="D55" s="22">
        <v>0</v>
      </c>
      <c r="E55" s="22">
        <v>0</v>
      </c>
      <c r="F55" s="22">
        <v>0</v>
      </c>
      <c r="G55" s="22">
        <v>0</v>
      </c>
      <c r="H55" s="135"/>
      <c r="I55" s="15"/>
      <c r="J55" s="15"/>
      <c r="K55" s="132">
        <f t="shared" si="3"/>
        <v>0</v>
      </c>
      <c r="L55" s="132">
        <f t="shared" si="4"/>
        <v>0</v>
      </c>
      <c r="M55" s="132">
        <f t="shared" si="5"/>
        <v>0</v>
      </c>
      <c r="N55" s="132">
        <f t="shared" si="6"/>
        <v>0</v>
      </c>
      <c r="O55" s="132"/>
      <c r="P55" s="132">
        <f t="shared" si="7"/>
        <v>0</v>
      </c>
      <c r="Q55" s="132"/>
      <c r="R55" s="132" t="str">
        <f t="shared" si="8"/>
        <v xml:space="preserve"> </v>
      </c>
      <c r="S55" s="132" t="str">
        <f t="shared" si="9"/>
        <v xml:space="preserve"> </v>
      </c>
      <c r="T55" s="132" t="str">
        <f t="shared" si="10"/>
        <v xml:space="preserve"> </v>
      </c>
      <c r="U55" s="132" t="str">
        <f t="shared" si="11"/>
        <v xml:space="preserve"> </v>
      </c>
      <c r="V55" s="132"/>
      <c r="W55" s="132" t="str">
        <f t="shared" si="12"/>
        <v xml:space="preserve"> </v>
      </c>
      <c r="X55" s="132" t="str">
        <f t="shared" si="13"/>
        <v xml:space="preserve"> </v>
      </c>
      <c r="Y55" s="132" t="str">
        <f t="shared" si="14"/>
        <v xml:space="preserve"> </v>
      </c>
      <c r="Z55" s="23" t="str">
        <f t="shared" si="15"/>
        <v xml:space="preserve"> </v>
      </c>
    </row>
    <row r="56" spans="1:26" s="11" customFormat="1" ht="30.75" thickBot="1" x14ac:dyDescent="0.3">
      <c r="A56" s="106">
        <v>9</v>
      </c>
      <c r="B56" s="12" t="s">
        <v>152</v>
      </c>
      <c r="C56" s="22">
        <f t="shared" si="18"/>
        <v>0</v>
      </c>
      <c r="D56" s="22">
        <v>0</v>
      </c>
      <c r="E56" s="22">
        <v>0</v>
      </c>
      <c r="F56" s="22">
        <v>0</v>
      </c>
      <c r="G56" s="22">
        <v>0</v>
      </c>
      <c r="H56" s="134"/>
      <c r="I56" s="15"/>
      <c r="J56" s="15"/>
      <c r="K56" s="132">
        <f t="shared" si="3"/>
        <v>0</v>
      </c>
      <c r="L56" s="132">
        <f t="shared" si="4"/>
        <v>0</v>
      </c>
      <c r="M56" s="132">
        <f t="shared" si="5"/>
        <v>0</v>
      </c>
      <c r="N56" s="132">
        <f t="shared" si="6"/>
        <v>0</v>
      </c>
      <c r="O56" s="132"/>
      <c r="P56" s="132">
        <f t="shared" si="7"/>
        <v>0</v>
      </c>
      <c r="Q56" s="132"/>
      <c r="R56" s="132" t="str">
        <f t="shared" si="8"/>
        <v xml:space="preserve"> </v>
      </c>
      <c r="S56" s="132" t="str">
        <f t="shared" si="9"/>
        <v xml:space="preserve"> </v>
      </c>
      <c r="T56" s="132" t="str">
        <f t="shared" si="10"/>
        <v xml:space="preserve"> </v>
      </c>
      <c r="U56" s="132" t="str">
        <f t="shared" si="11"/>
        <v xml:space="preserve"> </v>
      </c>
      <c r="V56" s="132"/>
      <c r="W56" s="132" t="str">
        <f t="shared" si="12"/>
        <v xml:space="preserve"> </v>
      </c>
      <c r="X56" s="132" t="str">
        <f t="shared" si="13"/>
        <v xml:space="preserve"> </v>
      </c>
      <c r="Y56" s="132" t="str">
        <f t="shared" si="14"/>
        <v xml:space="preserve"> </v>
      </c>
      <c r="Z56" s="23" t="str">
        <f t="shared" si="15"/>
        <v xml:space="preserve"> </v>
      </c>
    </row>
    <row r="57" spans="1:26" s="11" customFormat="1" ht="19.5" thickBot="1" x14ac:dyDescent="0.3">
      <c r="A57" s="72"/>
      <c r="B57" s="127" t="s">
        <v>133</v>
      </c>
      <c r="C57" s="126">
        <f t="shared" si="18"/>
        <v>0</v>
      </c>
      <c r="D57" s="136">
        <f t="shared" ref="D57:G57" si="19">AVERAGE(D48:D56,D41:D46,D31:D39,D26:D29,D20:D24,D12:D18)</f>
        <v>0</v>
      </c>
      <c r="E57" s="136">
        <f t="shared" si="19"/>
        <v>0</v>
      </c>
      <c r="F57" s="136">
        <f t="shared" si="19"/>
        <v>0</v>
      </c>
      <c r="G57" s="136">
        <f t="shared" si="19"/>
        <v>0</v>
      </c>
      <c r="H57" s="110"/>
      <c r="I57" s="15"/>
      <c r="J57" s="15"/>
      <c r="K57" s="132">
        <f t="shared" si="3"/>
        <v>0</v>
      </c>
      <c r="L57" s="132">
        <f t="shared" si="4"/>
        <v>0</v>
      </c>
      <c r="M57" s="132">
        <f t="shared" si="5"/>
        <v>0</v>
      </c>
      <c r="N57" s="132">
        <f t="shared" si="6"/>
        <v>0</v>
      </c>
      <c r="O57" s="132"/>
      <c r="P57" s="132">
        <f t="shared" si="7"/>
        <v>0</v>
      </c>
      <c r="Q57" s="132"/>
      <c r="R57" s="132" t="str">
        <f t="shared" si="8"/>
        <v xml:space="preserve"> </v>
      </c>
      <c r="S57" s="132" t="str">
        <f t="shared" si="9"/>
        <v xml:space="preserve"> </v>
      </c>
      <c r="T57" s="132" t="str">
        <f t="shared" si="10"/>
        <v xml:space="preserve"> </v>
      </c>
      <c r="U57" s="132" t="str">
        <f t="shared" si="11"/>
        <v xml:space="preserve"> </v>
      </c>
      <c r="V57" s="132"/>
      <c r="W57" s="132" t="str">
        <f t="shared" si="12"/>
        <v xml:space="preserve"> </v>
      </c>
      <c r="X57" s="132" t="str">
        <f t="shared" si="13"/>
        <v xml:space="preserve"> </v>
      </c>
      <c r="Y57" s="132" t="str">
        <f t="shared" si="14"/>
        <v xml:space="preserve"> </v>
      </c>
      <c r="Z57" s="23" t="str">
        <f t="shared" si="15"/>
        <v xml:space="preserve"> </v>
      </c>
    </row>
    <row r="58" spans="1:26" x14ac:dyDescent="0.25">
      <c r="H58" s="26"/>
      <c r="K58" s="132"/>
      <c r="L58" s="132"/>
      <c r="M58" s="132"/>
      <c r="N58" s="132"/>
      <c r="O58" s="132"/>
      <c r="P58" s="132"/>
      <c r="Q58" s="132"/>
      <c r="R58" s="132"/>
      <c r="S58" s="132"/>
      <c r="T58" s="132"/>
      <c r="U58" s="132"/>
      <c r="V58" s="132"/>
      <c r="W58" s="132"/>
      <c r="X58" s="132"/>
      <c r="Y58" s="132"/>
    </row>
    <row r="59" spans="1:26" x14ac:dyDescent="0.25">
      <c r="H59" s="26"/>
    </row>
    <row r="60" spans="1:26" x14ac:dyDescent="0.25">
      <c r="H60" s="26"/>
    </row>
    <row r="61" spans="1:26" x14ac:dyDescent="0.25">
      <c r="H61" s="26"/>
    </row>
    <row r="62" spans="1:26" x14ac:dyDescent="0.25">
      <c r="A62" s="137"/>
      <c r="H62" s="26"/>
    </row>
    <row r="63" spans="1:26" x14ac:dyDescent="0.25">
      <c r="H63" s="26"/>
    </row>
    <row r="64" spans="1:26" x14ac:dyDescent="0.25">
      <c r="H64" s="26"/>
    </row>
    <row r="65" spans="8:8" x14ac:dyDescent="0.25">
      <c r="H65" s="26"/>
    </row>
    <row r="66" spans="8:8" x14ac:dyDescent="0.25">
      <c r="H66" s="26"/>
    </row>
    <row r="67" spans="8:8" x14ac:dyDescent="0.25">
      <c r="H67" s="26"/>
    </row>
    <row r="68" spans="8:8" x14ac:dyDescent="0.25">
      <c r="H68" s="26"/>
    </row>
    <row r="69" spans="8:8" x14ac:dyDescent="0.25">
      <c r="H69" s="26"/>
    </row>
    <row r="70" spans="8:8" x14ac:dyDescent="0.25">
      <c r="H70" s="26"/>
    </row>
    <row r="71" spans="8:8" x14ac:dyDescent="0.25">
      <c r="H71" s="26"/>
    </row>
    <row r="72" spans="8:8" x14ac:dyDescent="0.25">
      <c r="H72" s="26"/>
    </row>
    <row r="73" spans="8:8" x14ac:dyDescent="0.25">
      <c r="H73" s="26"/>
    </row>
    <row r="74" spans="8:8" x14ac:dyDescent="0.25">
      <c r="H74" s="26"/>
    </row>
    <row r="75" spans="8:8" x14ac:dyDescent="0.25">
      <c r="H75" s="26"/>
    </row>
    <row r="76" spans="8:8" x14ac:dyDescent="0.25">
      <c r="H76" s="26"/>
    </row>
    <row r="77" spans="8:8" x14ac:dyDescent="0.25">
      <c r="H77" s="26"/>
    </row>
    <row r="78" spans="8:8" x14ac:dyDescent="0.25">
      <c r="H78" s="26"/>
    </row>
    <row r="79" spans="8:8" x14ac:dyDescent="0.25">
      <c r="H79" s="26"/>
    </row>
    <row r="80" spans="8:8" x14ac:dyDescent="0.25">
      <c r="H80" s="26"/>
    </row>
    <row r="81" spans="8:8" x14ac:dyDescent="0.25">
      <c r="H81" s="26"/>
    </row>
    <row r="82" spans="8:8" x14ac:dyDescent="0.25">
      <c r="H82" s="26"/>
    </row>
    <row r="83" spans="8:8" x14ac:dyDescent="0.25">
      <c r="H83" s="26"/>
    </row>
    <row r="84" spans="8:8" x14ac:dyDescent="0.25">
      <c r="H84" s="26"/>
    </row>
    <row r="85" spans="8:8" x14ac:dyDescent="0.25">
      <c r="H85" s="26"/>
    </row>
    <row r="86" spans="8:8" x14ac:dyDescent="0.25">
      <c r="H86" s="26"/>
    </row>
    <row r="87" spans="8:8" x14ac:dyDescent="0.25">
      <c r="H87" s="26"/>
    </row>
    <row r="88" spans="8:8" x14ac:dyDescent="0.25">
      <c r="H88" s="26"/>
    </row>
    <row r="89" spans="8:8" x14ac:dyDescent="0.25">
      <c r="H89" s="26"/>
    </row>
    <row r="90" spans="8:8" x14ac:dyDescent="0.25">
      <c r="H90" s="26"/>
    </row>
    <row r="91" spans="8:8" x14ac:dyDescent="0.25">
      <c r="H91" s="26"/>
    </row>
    <row r="92" spans="8:8" x14ac:dyDescent="0.25">
      <c r="H92" s="26"/>
    </row>
    <row r="93" spans="8:8" x14ac:dyDescent="0.25">
      <c r="H93" s="26"/>
    </row>
    <row r="94" spans="8:8" x14ac:dyDescent="0.25">
      <c r="H94" s="26"/>
    </row>
    <row r="95" spans="8:8" x14ac:dyDescent="0.25">
      <c r="H95" s="26"/>
    </row>
    <row r="96" spans="8:8" x14ac:dyDescent="0.25">
      <c r="H96" s="26"/>
    </row>
    <row r="97" spans="8:8" x14ac:dyDescent="0.25">
      <c r="H97" s="26"/>
    </row>
    <row r="98" spans="8:8" x14ac:dyDescent="0.25">
      <c r="H98" s="26"/>
    </row>
    <row r="99" spans="8:8" x14ac:dyDescent="0.25">
      <c r="H99" s="26"/>
    </row>
    <row r="100" spans="8:8" x14ac:dyDescent="0.25">
      <c r="H100" s="26"/>
    </row>
    <row r="101" spans="8:8" x14ac:dyDescent="0.25">
      <c r="H101" s="26"/>
    </row>
    <row r="102" spans="8:8" x14ac:dyDescent="0.25">
      <c r="H102" s="26"/>
    </row>
    <row r="103" spans="8:8" x14ac:dyDescent="0.25">
      <c r="H103" s="26"/>
    </row>
    <row r="104" spans="8:8" x14ac:dyDescent="0.25">
      <c r="H104" s="26"/>
    </row>
    <row r="105" spans="8:8" x14ac:dyDescent="0.25">
      <c r="H105" s="26"/>
    </row>
    <row r="106" spans="8:8" x14ac:dyDescent="0.25">
      <c r="H106" s="26"/>
    </row>
    <row r="107" spans="8:8" x14ac:dyDescent="0.25">
      <c r="H107" s="26"/>
    </row>
    <row r="108" spans="8:8" x14ac:dyDescent="0.25">
      <c r="H108" s="26"/>
    </row>
    <row r="109" spans="8:8" x14ac:dyDescent="0.25">
      <c r="H109" s="26"/>
    </row>
    <row r="110" spans="8:8" x14ac:dyDescent="0.25">
      <c r="H110" s="26"/>
    </row>
    <row r="111" spans="8:8" x14ac:dyDescent="0.25">
      <c r="H111" s="26"/>
    </row>
    <row r="112" spans="8:8" x14ac:dyDescent="0.25">
      <c r="H112" s="26"/>
    </row>
    <row r="113" spans="8:8" x14ac:dyDescent="0.25">
      <c r="H113" s="26"/>
    </row>
    <row r="114" spans="8:8" x14ac:dyDescent="0.25">
      <c r="H114" s="26"/>
    </row>
    <row r="115" spans="8:8" x14ac:dyDescent="0.25">
      <c r="H115" s="26"/>
    </row>
    <row r="116" spans="8:8" x14ac:dyDescent="0.25">
      <c r="H116" s="26"/>
    </row>
    <row r="117" spans="8:8" x14ac:dyDescent="0.25">
      <c r="H117" s="26"/>
    </row>
    <row r="118" spans="8:8" x14ac:dyDescent="0.25">
      <c r="H118" s="26"/>
    </row>
    <row r="119" spans="8:8" x14ac:dyDescent="0.25">
      <c r="H119" s="26"/>
    </row>
    <row r="120" spans="8:8" x14ac:dyDescent="0.25">
      <c r="H120" s="26"/>
    </row>
    <row r="121" spans="8:8" x14ac:dyDescent="0.25">
      <c r="H121" s="26"/>
    </row>
    <row r="122" spans="8:8" x14ac:dyDescent="0.25">
      <c r="H122" s="26"/>
    </row>
    <row r="123" spans="8:8" x14ac:dyDescent="0.25">
      <c r="H123" s="26"/>
    </row>
    <row r="124" spans="8:8" x14ac:dyDescent="0.25">
      <c r="H124" s="26"/>
    </row>
    <row r="125" spans="8:8" x14ac:dyDescent="0.25">
      <c r="H125" s="26"/>
    </row>
    <row r="126" spans="8:8" x14ac:dyDescent="0.25">
      <c r="H126" s="26"/>
    </row>
    <row r="127" spans="8:8" x14ac:dyDescent="0.25">
      <c r="H127" s="26"/>
    </row>
    <row r="128" spans="8:8" x14ac:dyDescent="0.25">
      <c r="H128" s="26"/>
    </row>
    <row r="129" spans="8:8" x14ac:dyDescent="0.25">
      <c r="H129" s="26"/>
    </row>
    <row r="130" spans="8:8" x14ac:dyDescent="0.25">
      <c r="H130" s="26"/>
    </row>
    <row r="131" spans="8:8" x14ac:dyDescent="0.25">
      <c r="H131" s="26"/>
    </row>
    <row r="132" spans="8:8" x14ac:dyDescent="0.25">
      <c r="H132" s="26"/>
    </row>
    <row r="133" spans="8:8" x14ac:dyDescent="0.25">
      <c r="H133" s="26"/>
    </row>
    <row r="134" spans="8:8" x14ac:dyDescent="0.25">
      <c r="H134" s="26"/>
    </row>
    <row r="135" spans="8:8" x14ac:dyDescent="0.25">
      <c r="H135" s="26"/>
    </row>
    <row r="136" spans="8:8" x14ac:dyDescent="0.25">
      <c r="H136" s="26"/>
    </row>
    <row r="137" spans="8:8" x14ac:dyDescent="0.25">
      <c r="H137" s="26"/>
    </row>
    <row r="138" spans="8:8" x14ac:dyDescent="0.25">
      <c r="H138" s="26"/>
    </row>
    <row r="139" spans="8:8" x14ac:dyDescent="0.25">
      <c r="H139" s="26"/>
    </row>
    <row r="140" spans="8:8" x14ac:dyDescent="0.25">
      <c r="H140" s="26"/>
    </row>
    <row r="141" spans="8:8" x14ac:dyDescent="0.25">
      <c r="H141" s="26"/>
    </row>
    <row r="142" spans="8:8" x14ac:dyDescent="0.25">
      <c r="H142" s="26"/>
    </row>
    <row r="143" spans="8:8" x14ac:dyDescent="0.25">
      <c r="H143" s="26"/>
    </row>
    <row r="144" spans="8:8" x14ac:dyDescent="0.25">
      <c r="H144" s="26"/>
    </row>
    <row r="145" spans="8:8" x14ac:dyDescent="0.25">
      <c r="H145" s="26"/>
    </row>
    <row r="146" spans="8:8" x14ac:dyDescent="0.25">
      <c r="H146" s="26"/>
    </row>
    <row r="147" spans="8:8" x14ac:dyDescent="0.25">
      <c r="H147" s="26"/>
    </row>
    <row r="148" spans="8:8" x14ac:dyDescent="0.25">
      <c r="H148" s="26"/>
    </row>
    <row r="149" spans="8:8" x14ac:dyDescent="0.25">
      <c r="H149" s="26"/>
    </row>
    <row r="150" spans="8:8" x14ac:dyDescent="0.25">
      <c r="H150" s="26"/>
    </row>
    <row r="151" spans="8:8" x14ac:dyDescent="0.25">
      <c r="H151" s="26"/>
    </row>
    <row r="152" spans="8:8" x14ac:dyDescent="0.25">
      <c r="H152" s="26"/>
    </row>
    <row r="153" spans="8:8" x14ac:dyDescent="0.25">
      <c r="H153" s="26"/>
    </row>
    <row r="154" spans="8:8" x14ac:dyDescent="0.25">
      <c r="H154" s="26"/>
    </row>
    <row r="155" spans="8:8" x14ac:dyDescent="0.25">
      <c r="H155" s="26"/>
    </row>
    <row r="156" spans="8:8" x14ac:dyDescent="0.25">
      <c r="H156" s="26"/>
    </row>
    <row r="157" spans="8:8" x14ac:dyDescent="0.25">
      <c r="H157" s="26"/>
    </row>
    <row r="158" spans="8:8" x14ac:dyDescent="0.25">
      <c r="H158" s="26"/>
    </row>
    <row r="159" spans="8:8" x14ac:dyDescent="0.25">
      <c r="H159" s="26"/>
    </row>
    <row r="160" spans="8:8" x14ac:dyDescent="0.25">
      <c r="H160" s="26"/>
    </row>
    <row r="161" spans="8:8" x14ac:dyDescent="0.25">
      <c r="H161" s="26"/>
    </row>
    <row r="162" spans="8:8" x14ac:dyDescent="0.25">
      <c r="H162" s="26"/>
    </row>
    <row r="163" spans="8:8" x14ac:dyDescent="0.25">
      <c r="H163" s="26"/>
    </row>
    <row r="164" spans="8:8" x14ac:dyDescent="0.25">
      <c r="H164" s="26"/>
    </row>
    <row r="165" spans="8:8" x14ac:dyDescent="0.25">
      <c r="H165" s="26"/>
    </row>
    <row r="166" spans="8:8" x14ac:dyDescent="0.25">
      <c r="H166" s="26"/>
    </row>
    <row r="167" spans="8:8" x14ac:dyDescent="0.25">
      <c r="H167" s="26"/>
    </row>
    <row r="168" spans="8:8" x14ac:dyDescent="0.25">
      <c r="H168" s="26"/>
    </row>
    <row r="169" spans="8:8" x14ac:dyDescent="0.25">
      <c r="H169" s="26"/>
    </row>
    <row r="170" spans="8:8" x14ac:dyDescent="0.25">
      <c r="H170" s="26"/>
    </row>
    <row r="171" spans="8:8" x14ac:dyDescent="0.25">
      <c r="H171" s="26"/>
    </row>
    <row r="172" spans="8:8" x14ac:dyDescent="0.25">
      <c r="H172" s="26"/>
    </row>
    <row r="173" spans="8:8" x14ac:dyDescent="0.25">
      <c r="H173" s="26"/>
    </row>
    <row r="174" spans="8:8" x14ac:dyDescent="0.25">
      <c r="H174" s="26"/>
    </row>
    <row r="175" spans="8:8" x14ac:dyDescent="0.25">
      <c r="H175" s="26"/>
    </row>
    <row r="176" spans="8:8" x14ac:dyDescent="0.25">
      <c r="H176" s="26"/>
    </row>
    <row r="177" spans="8:8" x14ac:dyDescent="0.25">
      <c r="H177" s="26"/>
    </row>
    <row r="178" spans="8:8" x14ac:dyDescent="0.25">
      <c r="H178" s="26"/>
    </row>
    <row r="179" spans="8:8" x14ac:dyDescent="0.25">
      <c r="H179" s="26"/>
    </row>
    <row r="180" spans="8:8" x14ac:dyDescent="0.25">
      <c r="H180" s="26"/>
    </row>
    <row r="181" spans="8:8" x14ac:dyDescent="0.25">
      <c r="H181" s="26"/>
    </row>
    <row r="182" spans="8:8" x14ac:dyDescent="0.25">
      <c r="H182" s="26"/>
    </row>
    <row r="183" spans="8:8" x14ac:dyDescent="0.25">
      <c r="H183" s="26"/>
    </row>
    <row r="184" spans="8:8" x14ac:dyDescent="0.25">
      <c r="H184" s="26"/>
    </row>
    <row r="185" spans="8:8" x14ac:dyDescent="0.25">
      <c r="H185" s="26"/>
    </row>
    <row r="186" spans="8:8" x14ac:dyDescent="0.25">
      <c r="H186" s="26"/>
    </row>
    <row r="187" spans="8:8" x14ac:dyDescent="0.25">
      <c r="H187" s="26"/>
    </row>
    <row r="188" spans="8:8" x14ac:dyDescent="0.25">
      <c r="H188" s="26"/>
    </row>
    <row r="189" spans="8:8" x14ac:dyDescent="0.25">
      <c r="H189" s="26"/>
    </row>
    <row r="190" spans="8:8" x14ac:dyDescent="0.25">
      <c r="H190" s="26"/>
    </row>
    <row r="191" spans="8:8" x14ac:dyDescent="0.25">
      <c r="H191" s="26"/>
    </row>
    <row r="192" spans="8:8" x14ac:dyDescent="0.25">
      <c r="H192" s="26"/>
    </row>
    <row r="193" spans="8:8" x14ac:dyDescent="0.25">
      <c r="H193" s="26"/>
    </row>
    <row r="194" spans="8:8" x14ac:dyDescent="0.25">
      <c r="H194" s="26"/>
    </row>
    <row r="195" spans="8:8" x14ac:dyDescent="0.25">
      <c r="H195" s="26"/>
    </row>
    <row r="196" spans="8:8" x14ac:dyDescent="0.25">
      <c r="H196" s="26"/>
    </row>
    <row r="197" spans="8:8" x14ac:dyDescent="0.25">
      <c r="H197" s="26"/>
    </row>
    <row r="198" spans="8:8" x14ac:dyDescent="0.25">
      <c r="H198" s="26"/>
    </row>
    <row r="199" spans="8:8" x14ac:dyDescent="0.25">
      <c r="H199" s="26"/>
    </row>
    <row r="200" spans="8:8" x14ac:dyDescent="0.25">
      <c r="H200" s="26"/>
    </row>
    <row r="201" spans="8:8" x14ac:dyDescent="0.25">
      <c r="H201" s="26"/>
    </row>
    <row r="202" spans="8:8" x14ac:dyDescent="0.25">
      <c r="H202" s="26"/>
    </row>
    <row r="203" spans="8:8" x14ac:dyDescent="0.25">
      <c r="H203" s="26"/>
    </row>
    <row r="204" spans="8:8" x14ac:dyDescent="0.25">
      <c r="H204" s="26"/>
    </row>
    <row r="205" spans="8:8" x14ac:dyDescent="0.25">
      <c r="H205" s="26"/>
    </row>
    <row r="206" spans="8:8" x14ac:dyDescent="0.25">
      <c r="H206" s="26"/>
    </row>
    <row r="207" spans="8:8" x14ac:dyDescent="0.25">
      <c r="H207" s="26"/>
    </row>
    <row r="208" spans="8:8" x14ac:dyDescent="0.25">
      <c r="H208" s="26"/>
    </row>
    <row r="209" spans="8:8" x14ac:dyDescent="0.25">
      <c r="H209" s="26"/>
    </row>
    <row r="210" spans="8:8" x14ac:dyDescent="0.25">
      <c r="H210" s="26"/>
    </row>
    <row r="211" spans="8:8" x14ac:dyDescent="0.25">
      <c r="H211" s="26"/>
    </row>
    <row r="212" spans="8:8" x14ac:dyDescent="0.25">
      <c r="H212" s="26"/>
    </row>
    <row r="213" spans="8:8" x14ac:dyDescent="0.25">
      <c r="H213" s="26"/>
    </row>
    <row r="214" spans="8:8" x14ac:dyDescent="0.25">
      <c r="H214" s="26"/>
    </row>
    <row r="215" spans="8:8" x14ac:dyDescent="0.25">
      <c r="H215" s="26"/>
    </row>
    <row r="216" spans="8:8" x14ac:dyDescent="0.25">
      <c r="H216" s="26"/>
    </row>
    <row r="217" spans="8:8" x14ac:dyDescent="0.25">
      <c r="H217" s="26"/>
    </row>
    <row r="218" spans="8:8" x14ac:dyDescent="0.25">
      <c r="H218" s="26"/>
    </row>
    <row r="219" spans="8:8" x14ac:dyDescent="0.25">
      <c r="H219" s="26"/>
    </row>
    <row r="220" spans="8:8" x14ac:dyDescent="0.25">
      <c r="H220" s="26"/>
    </row>
    <row r="221" spans="8:8" x14ac:dyDescent="0.25">
      <c r="H221" s="26"/>
    </row>
    <row r="222" spans="8:8" x14ac:dyDescent="0.25">
      <c r="H222" s="26"/>
    </row>
    <row r="223" spans="8:8" x14ac:dyDescent="0.25">
      <c r="H223" s="26"/>
    </row>
    <row r="224" spans="8:8" x14ac:dyDescent="0.25">
      <c r="H224" s="26"/>
    </row>
    <row r="225" spans="8:8" x14ac:dyDescent="0.25">
      <c r="H225" s="26"/>
    </row>
    <row r="226" spans="8:8" x14ac:dyDescent="0.25">
      <c r="H226" s="26"/>
    </row>
    <row r="227" spans="8:8" x14ac:dyDescent="0.25">
      <c r="H227" s="26"/>
    </row>
    <row r="228" spans="8:8" x14ac:dyDescent="0.25">
      <c r="H228" s="26"/>
    </row>
    <row r="229" spans="8:8" x14ac:dyDescent="0.25">
      <c r="H229" s="26"/>
    </row>
    <row r="230" spans="8:8" x14ac:dyDescent="0.25">
      <c r="H230" s="26"/>
    </row>
    <row r="231" spans="8:8" x14ac:dyDescent="0.25">
      <c r="H231" s="26"/>
    </row>
    <row r="232" spans="8:8" x14ac:dyDescent="0.25">
      <c r="H232" s="26"/>
    </row>
    <row r="233" spans="8:8" x14ac:dyDescent="0.25">
      <c r="H233" s="26"/>
    </row>
    <row r="234" spans="8:8" x14ac:dyDescent="0.25">
      <c r="H234" s="26"/>
    </row>
    <row r="235" spans="8:8" x14ac:dyDescent="0.25">
      <c r="H235" s="26"/>
    </row>
    <row r="236" spans="8:8" x14ac:dyDescent="0.25">
      <c r="H236" s="26"/>
    </row>
    <row r="237" spans="8:8" x14ac:dyDescent="0.25">
      <c r="H237" s="26"/>
    </row>
    <row r="238" spans="8:8" x14ac:dyDescent="0.25">
      <c r="H238" s="26"/>
    </row>
    <row r="239" spans="8:8" x14ac:dyDescent="0.25">
      <c r="H239" s="26"/>
    </row>
    <row r="240" spans="8:8" x14ac:dyDescent="0.25">
      <c r="H240" s="26"/>
    </row>
    <row r="241" spans="8:8" x14ac:dyDescent="0.25">
      <c r="H241" s="26"/>
    </row>
    <row r="242" spans="8:8" x14ac:dyDescent="0.25">
      <c r="H242" s="26"/>
    </row>
    <row r="243" spans="8:8" x14ac:dyDescent="0.25">
      <c r="H243" s="26"/>
    </row>
    <row r="244" spans="8:8" x14ac:dyDescent="0.25">
      <c r="H244" s="26"/>
    </row>
    <row r="245" spans="8:8" x14ac:dyDescent="0.25">
      <c r="H245" s="26"/>
    </row>
    <row r="246" spans="8:8" x14ac:dyDescent="0.25">
      <c r="H246" s="26"/>
    </row>
    <row r="247" spans="8:8" x14ac:dyDescent="0.25">
      <c r="H247" s="26"/>
    </row>
    <row r="248" spans="8:8" x14ac:dyDescent="0.25">
      <c r="H248" s="26"/>
    </row>
    <row r="249" spans="8:8" x14ac:dyDescent="0.25">
      <c r="H249" s="26"/>
    </row>
    <row r="250" spans="8:8" x14ac:dyDescent="0.25">
      <c r="H250" s="26"/>
    </row>
    <row r="251" spans="8:8" x14ac:dyDescent="0.25">
      <c r="H251" s="26"/>
    </row>
    <row r="252" spans="8:8" x14ac:dyDescent="0.25">
      <c r="H252" s="26"/>
    </row>
    <row r="253" spans="8:8" x14ac:dyDescent="0.25">
      <c r="H253" s="26"/>
    </row>
    <row r="254" spans="8:8" x14ac:dyDescent="0.25">
      <c r="H254" s="26"/>
    </row>
    <row r="255" spans="8:8" x14ac:dyDescent="0.25">
      <c r="H255" s="26"/>
    </row>
    <row r="256" spans="8:8" x14ac:dyDescent="0.25">
      <c r="H256" s="26"/>
    </row>
    <row r="257" spans="8:8" x14ac:dyDescent="0.25">
      <c r="H257" s="26"/>
    </row>
    <row r="258" spans="8:8" x14ac:dyDescent="0.25">
      <c r="H258" s="26"/>
    </row>
    <row r="259" spans="8:8" x14ac:dyDescent="0.25">
      <c r="H259" s="26"/>
    </row>
    <row r="260" spans="8:8" x14ac:dyDescent="0.25">
      <c r="H260" s="26"/>
    </row>
    <row r="261" spans="8:8" x14ac:dyDescent="0.25">
      <c r="H261" s="26"/>
    </row>
    <row r="262" spans="8:8" x14ac:dyDescent="0.25">
      <c r="H262" s="26"/>
    </row>
    <row r="263" spans="8:8" x14ac:dyDescent="0.25">
      <c r="H263" s="26"/>
    </row>
    <row r="264" spans="8:8" x14ac:dyDescent="0.25">
      <c r="H264" s="26"/>
    </row>
    <row r="265" spans="8:8" x14ac:dyDescent="0.25">
      <c r="H265" s="26"/>
    </row>
    <row r="266" spans="8:8" x14ac:dyDescent="0.25">
      <c r="H266" s="26"/>
    </row>
    <row r="267" spans="8:8" x14ac:dyDescent="0.25">
      <c r="H267" s="26"/>
    </row>
    <row r="268" spans="8:8" x14ac:dyDescent="0.25">
      <c r="H268" s="26"/>
    </row>
    <row r="269" spans="8:8" x14ac:dyDescent="0.25">
      <c r="H269" s="26"/>
    </row>
    <row r="270" spans="8:8" x14ac:dyDescent="0.25">
      <c r="H270" s="26"/>
    </row>
    <row r="271" spans="8:8" x14ac:dyDescent="0.25">
      <c r="H271" s="26"/>
    </row>
    <row r="272" spans="8:8" x14ac:dyDescent="0.25">
      <c r="H272" s="26"/>
    </row>
    <row r="273" spans="8:8" x14ac:dyDescent="0.25">
      <c r="H273" s="26"/>
    </row>
    <row r="274" spans="8:8" x14ac:dyDescent="0.25">
      <c r="H274" s="26"/>
    </row>
    <row r="275" spans="8:8" x14ac:dyDescent="0.25">
      <c r="H275" s="26"/>
    </row>
    <row r="276" spans="8:8" x14ac:dyDescent="0.25">
      <c r="H276" s="26"/>
    </row>
    <row r="277" spans="8:8" x14ac:dyDescent="0.25">
      <c r="H277" s="26"/>
    </row>
    <row r="278" spans="8:8" x14ac:dyDescent="0.25">
      <c r="H278" s="26"/>
    </row>
    <row r="279" spans="8:8" x14ac:dyDescent="0.25">
      <c r="H279" s="26"/>
    </row>
    <row r="280" spans="8:8" x14ac:dyDescent="0.25">
      <c r="H280" s="26"/>
    </row>
    <row r="281" spans="8:8" x14ac:dyDescent="0.25">
      <c r="H281" s="26"/>
    </row>
    <row r="282" spans="8:8" x14ac:dyDescent="0.25">
      <c r="H282" s="26"/>
    </row>
    <row r="283" spans="8:8" x14ac:dyDescent="0.25">
      <c r="H283" s="26"/>
    </row>
    <row r="284" spans="8:8" x14ac:dyDescent="0.25">
      <c r="H284" s="26"/>
    </row>
    <row r="285" spans="8:8" x14ac:dyDescent="0.25">
      <c r="H285" s="26"/>
    </row>
    <row r="286" spans="8:8" x14ac:dyDescent="0.25">
      <c r="H286" s="26"/>
    </row>
    <row r="287" spans="8:8" x14ac:dyDescent="0.25">
      <c r="H287" s="26"/>
    </row>
    <row r="288" spans="8:8" x14ac:dyDescent="0.25">
      <c r="H288" s="26"/>
    </row>
    <row r="289" spans="8:8" x14ac:dyDescent="0.25">
      <c r="H289" s="26"/>
    </row>
    <row r="290" spans="8:8" x14ac:dyDescent="0.25">
      <c r="H290" s="26"/>
    </row>
    <row r="291" spans="8:8" x14ac:dyDescent="0.25">
      <c r="H291" s="26"/>
    </row>
    <row r="292" spans="8:8" x14ac:dyDescent="0.25">
      <c r="H292" s="26"/>
    </row>
    <row r="293" spans="8:8" x14ac:dyDescent="0.25">
      <c r="H293" s="26"/>
    </row>
    <row r="294" spans="8:8" x14ac:dyDescent="0.25">
      <c r="H294" s="26"/>
    </row>
    <row r="295" spans="8:8" x14ac:dyDescent="0.25">
      <c r="H295" s="26"/>
    </row>
    <row r="296" spans="8:8" x14ac:dyDescent="0.25">
      <c r="H296" s="26"/>
    </row>
    <row r="297" spans="8:8" x14ac:dyDescent="0.25">
      <c r="H297" s="26"/>
    </row>
    <row r="298" spans="8:8" x14ac:dyDescent="0.25">
      <c r="H298" s="26"/>
    </row>
    <row r="299" spans="8:8" x14ac:dyDescent="0.25">
      <c r="H299" s="26"/>
    </row>
    <row r="300" spans="8:8" x14ac:dyDescent="0.25">
      <c r="H300" s="26"/>
    </row>
    <row r="301" spans="8:8" x14ac:dyDescent="0.25">
      <c r="H301" s="26"/>
    </row>
    <row r="302" spans="8:8" x14ac:dyDescent="0.25">
      <c r="H302" s="26"/>
    </row>
    <row r="303" spans="8:8" x14ac:dyDescent="0.25">
      <c r="H303" s="26"/>
    </row>
    <row r="304" spans="8:8" x14ac:dyDescent="0.25">
      <c r="H304" s="26"/>
    </row>
    <row r="305" spans="8:8" x14ac:dyDescent="0.25">
      <c r="H305" s="26"/>
    </row>
    <row r="306" spans="8:8" x14ac:dyDescent="0.25">
      <c r="H306" s="26"/>
    </row>
    <row r="307" spans="8:8" x14ac:dyDescent="0.25">
      <c r="H307" s="26"/>
    </row>
    <row r="308" spans="8:8" x14ac:dyDescent="0.25">
      <c r="H308" s="26"/>
    </row>
    <row r="309" spans="8:8" x14ac:dyDescent="0.25">
      <c r="H309" s="26"/>
    </row>
    <row r="310" spans="8:8" x14ac:dyDescent="0.25">
      <c r="H310" s="26"/>
    </row>
    <row r="311" spans="8:8" x14ac:dyDescent="0.25">
      <c r="H311" s="26"/>
    </row>
    <row r="312" spans="8:8" x14ac:dyDescent="0.25">
      <c r="H312" s="26"/>
    </row>
    <row r="313" spans="8:8" x14ac:dyDescent="0.25">
      <c r="H313" s="26"/>
    </row>
    <row r="314" spans="8:8" x14ac:dyDescent="0.25">
      <c r="H314" s="26"/>
    </row>
    <row r="315" spans="8:8" x14ac:dyDescent="0.25">
      <c r="H315" s="26"/>
    </row>
    <row r="316" spans="8:8" x14ac:dyDescent="0.25">
      <c r="H316" s="26"/>
    </row>
    <row r="317" spans="8:8" x14ac:dyDescent="0.25">
      <c r="H317" s="26"/>
    </row>
    <row r="318" spans="8:8" x14ac:dyDescent="0.25">
      <c r="H318" s="26"/>
    </row>
    <row r="319" spans="8:8" x14ac:dyDescent="0.25">
      <c r="H319" s="26"/>
    </row>
    <row r="320" spans="8:8" x14ac:dyDescent="0.25">
      <c r="H320" s="26"/>
    </row>
    <row r="321" spans="8:8" x14ac:dyDescent="0.25">
      <c r="H321" s="26"/>
    </row>
    <row r="322" spans="8:8" x14ac:dyDescent="0.25">
      <c r="H322" s="26"/>
    </row>
    <row r="323" spans="8:8" x14ac:dyDescent="0.25">
      <c r="H323" s="26"/>
    </row>
    <row r="324" spans="8:8" x14ac:dyDescent="0.25">
      <c r="H324" s="26"/>
    </row>
    <row r="325" spans="8:8" x14ac:dyDescent="0.25">
      <c r="H325" s="26"/>
    </row>
    <row r="326" spans="8:8" x14ac:dyDescent="0.25">
      <c r="H326" s="26"/>
    </row>
    <row r="327" spans="8:8" x14ac:dyDescent="0.25">
      <c r="H327" s="26"/>
    </row>
    <row r="328" spans="8:8" x14ac:dyDescent="0.25">
      <c r="H328" s="26"/>
    </row>
    <row r="329" spans="8:8" x14ac:dyDescent="0.25">
      <c r="H329" s="26"/>
    </row>
    <row r="330" spans="8:8" x14ac:dyDescent="0.25">
      <c r="H330" s="26"/>
    </row>
    <row r="331" spans="8:8" x14ac:dyDescent="0.25">
      <c r="H331" s="26"/>
    </row>
    <row r="332" spans="8:8" x14ac:dyDescent="0.25">
      <c r="H332" s="26"/>
    </row>
    <row r="333" spans="8:8" x14ac:dyDescent="0.25">
      <c r="H333" s="26"/>
    </row>
    <row r="334" spans="8:8" x14ac:dyDescent="0.25">
      <c r="H334" s="26"/>
    </row>
    <row r="335" spans="8:8" x14ac:dyDescent="0.25">
      <c r="H335" s="26"/>
    </row>
    <row r="336" spans="8:8" x14ac:dyDescent="0.25">
      <c r="H336" s="26"/>
    </row>
    <row r="337" spans="8:8" x14ac:dyDescent="0.25">
      <c r="H337" s="26"/>
    </row>
    <row r="338" spans="8:8" x14ac:dyDescent="0.25">
      <c r="H338" s="26"/>
    </row>
    <row r="339" spans="8:8" x14ac:dyDescent="0.25">
      <c r="H339" s="26"/>
    </row>
    <row r="340" spans="8:8" x14ac:dyDescent="0.25">
      <c r="H340" s="26"/>
    </row>
    <row r="341" spans="8:8" x14ac:dyDescent="0.25">
      <c r="H341" s="26"/>
    </row>
    <row r="342" spans="8:8" x14ac:dyDescent="0.25">
      <c r="H342" s="26"/>
    </row>
    <row r="343" spans="8:8" x14ac:dyDescent="0.25">
      <c r="H343" s="26"/>
    </row>
    <row r="344" spans="8:8" x14ac:dyDescent="0.25">
      <c r="H344" s="26"/>
    </row>
    <row r="345" spans="8:8" x14ac:dyDescent="0.25">
      <c r="H345" s="26"/>
    </row>
    <row r="346" spans="8:8" x14ac:dyDescent="0.25">
      <c r="H346" s="26"/>
    </row>
    <row r="347" spans="8:8" x14ac:dyDescent="0.25">
      <c r="H347" s="26"/>
    </row>
    <row r="348" spans="8:8" x14ac:dyDescent="0.25">
      <c r="H348" s="26"/>
    </row>
    <row r="349" spans="8:8" x14ac:dyDescent="0.25">
      <c r="H349" s="26"/>
    </row>
    <row r="350" spans="8:8" x14ac:dyDescent="0.25">
      <c r="H350" s="26"/>
    </row>
    <row r="351" spans="8:8" x14ac:dyDescent="0.25">
      <c r="H351" s="26"/>
    </row>
    <row r="352" spans="8:8" x14ac:dyDescent="0.25">
      <c r="H352" s="26"/>
    </row>
    <row r="353" spans="8:8" x14ac:dyDescent="0.25">
      <c r="H353" s="26"/>
    </row>
    <row r="354" spans="8:8" x14ac:dyDescent="0.25">
      <c r="H354" s="26"/>
    </row>
    <row r="355" spans="8:8" x14ac:dyDescent="0.25">
      <c r="H355" s="26"/>
    </row>
    <row r="356" spans="8:8" x14ac:dyDescent="0.25">
      <c r="H356" s="26"/>
    </row>
    <row r="357" spans="8:8" x14ac:dyDescent="0.25">
      <c r="H357" s="26"/>
    </row>
    <row r="358" spans="8:8" x14ac:dyDescent="0.25">
      <c r="H358" s="26"/>
    </row>
    <row r="359" spans="8:8" x14ac:dyDescent="0.25">
      <c r="H359" s="26"/>
    </row>
    <row r="360" spans="8:8" x14ac:dyDescent="0.25">
      <c r="H360" s="26"/>
    </row>
    <row r="361" spans="8:8" x14ac:dyDescent="0.25">
      <c r="H361" s="26"/>
    </row>
    <row r="362" spans="8:8" x14ac:dyDescent="0.25">
      <c r="H362" s="26"/>
    </row>
    <row r="363" spans="8:8" x14ac:dyDescent="0.25">
      <c r="H363" s="26"/>
    </row>
    <row r="364" spans="8:8" x14ac:dyDescent="0.25">
      <c r="H364" s="26"/>
    </row>
    <row r="365" spans="8:8" x14ac:dyDescent="0.25">
      <c r="H365" s="26"/>
    </row>
    <row r="366" spans="8:8" x14ac:dyDescent="0.25">
      <c r="H366" s="26"/>
    </row>
    <row r="367" spans="8:8" x14ac:dyDescent="0.25">
      <c r="H367" s="26"/>
    </row>
    <row r="368" spans="8:8" x14ac:dyDescent="0.25">
      <c r="H368" s="26"/>
    </row>
    <row r="369" spans="8:8" x14ac:dyDescent="0.25">
      <c r="H369" s="26"/>
    </row>
    <row r="370" spans="8:8" x14ac:dyDescent="0.25">
      <c r="H370" s="26"/>
    </row>
    <row r="371" spans="8:8" x14ac:dyDescent="0.25">
      <c r="H371" s="26"/>
    </row>
    <row r="372" spans="8:8" x14ac:dyDescent="0.25">
      <c r="H372" s="26"/>
    </row>
    <row r="373" spans="8:8" x14ac:dyDescent="0.25">
      <c r="H373" s="26"/>
    </row>
    <row r="374" spans="8:8" x14ac:dyDescent="0.25">
      <c r="H374" s="26"/>
    </row>
    <row r="375" spans="8:8" x14ac:dyDescent="0.25">
      <c r="H375" s="26"/>
    </row>
    <row r="376" spans="8:8" x14ac:dyDescent="0.25">
      <c r="H376" s="26"/>
    </row>
    <row r="377" spans="8:8" x14ac:dyDescent="0.25">
      <c r="H377" s="26"/>
    </row>
    <row r="378" spans="8:8" x14ac:dyDescent="0.25">
      <c r="H378" s="26"/>
    </row>
    <row r="379" spans="8:8" x14ac:dyDescent="0.25">
      <c r="H379" s="26"/>
    </row>
    <row r="380" spans="8:8" x14ac:dyDescent="0.25">
      <c r="H380" s="26"/>
    </row>
    <row r="381" spans="8:8" x14ac:dyDescent="0.25">
      <c r="H381" s="26"/>
    </row>
    <row r="382" spans="8:8" x14ac:dyDescent="0.25">
      <c r="H382" s="26"/>
    </row>
    <row r="383" spans="8:8" x14ac:dyDescent="0.25">
      <c r="H383" s="26"/>
    </row>
    <row r="384" spans="8:8" x14ac:dyDescent="0.25">
      <c r="H384" s="26"/>
    </row>
    <row r="385" spans="8:8" x14ac:dyDescent="0.25">
      <c r="H385" s="26"/>
    </row>
    <row r="386" spans="8:8" x14ac:dyDescent="0.25">
      <c r="H386" s="26"/>
    </row>
    <row r="387" spans="8:8" x14ac:dyDescent="0.25">
      <c r="H387" s="26"/>
    </row>
    <row r="388" spans="8:8" x14ac:dyDescent="0.25">
      <c r="H388" s="26"/>
    </row>
    <row r="389" spans="8:8" x14ac:dyDescent="0.25">
      <c r="H389" s="26"/>
    </row>
    <row r="390" spans="8:8" x14ac:dyDescent="0.25">
      <c r="H390" s="26"/>
    </row>
    <row r="391" spans="8:8" x14ac:dyDescent="0.25">
      <c r="H391" s="26"/>
    </row>
    <row r="392" spans="8:8" x14ac:dyDescent="0.25">
      <c r="H392" s="26"/>
    </row>
    <row r="393" spans="8:8" x14ac:dyDescent="0.25">
      <c r="H393" s="26"/>
    </row>
    <row r="394" spans="8:8" x14ac:dyDescent="0.25">
      <c r="H394" s="26"/>
    </row>
    <row r="395" spans="8:8" x14ac:dyDescent="0.25">
      <c r="H395" s="26"/>
    </row>
    <row r="396" spans="8:8" x14ac:dyDescent="0.25">
      <c r="H396" s="26"/>
    </row>
    <row r="397" spans="8:8" x14ac:dyDescent="0.25">
      <c r="H397" s="26"/>
    </row>
    <row r="398" spans="8:8" x14ac:dyDescent="0.25">
      <c r="H398" s="26"/>
    </row>
    <row r="399" spans="8:8" x14ac:dyDescent="0.25">
      <c r="H399" s="26"/>
    </row>
    <row r="400" spans="8:8" x14ac:dyDescent="0.25">
      <c r="H400" s="26"/>
    </row>
    <row r="401" spans="8:8" x14ac:dyDescent="0.25">
      <c r="H401" s="26"/>
    </row>
    <row r="402" spans="8:8" x14ac:dyDescent="0.25">
      <c r="H402" s="26"/>
    </row>
    <row r="403" spans="8:8" x14ac:dyDescent="0.25">
      <c r="H403" s="26"/>
    </row>
    <row r="404" spans="8:8" x14ac:dyDescent="0.25">
      <c r="H404" s="26"/>
    </row>
    <row r="405" spans="8:8" x14ac:dyDescent="0.25">
      <c r="H405" s="26"/>
    </row>
    <row r="406" spans="8:8" x14ac:dyDescent="0.25">
      <c r="H406" s="26"/>
    </row>
    <row r="407" spans="8:8" x14ac:dyDescent="0.25">
      <c r="H407" s="26"/>
    </row>
    <row r="408" spans="8:8" x14ac:dyDescent="0.25">
      <c r="H408" s="26"/>
    </row>
    <row r="409" spans="8:8" x14ac:dyDescent="0.25">
      <c r="H409" s="26"/>
    </row>
    <row r="410" spans="8:8" x14ac:dyDescent="0.25">
      <c r="H410" s="26"/>
    </row>
    <row r="411" spans="8:8" x14ac:dyDescent="0.25">
      <c r="H411" s="26"/>
    </row>
    <row r="412" spans="8:8" x14ac:dyDescent="0.25">
      <c r="H412" s="26"/>
    </row>
    <row r="413" spans="8:8" x14ac:dyDescent="0.25">
      <c r="H413" s="26"/>
    </row>
    <row r="414" spans="8:8" x14ac:dyDescent="0.25">
      <c r="H414" s="26"/>
    </row>
    <row r="415" spans="8:8" x14ac:dyDescent="0.25">
      <c r="H415" s="26"/>
    </row>
    <row r="416" spans="8:8" x14ac:dyDescent="0.25">
      <c r="H416" s="26"/>
    </row>
    <row r="417" spans="8:8" x14ac:dyDescent="0.25">
      <c r="H417" s="26"/>
    </row>
    <row r="418" spans="8:8" x14ac:dyDescent="0.25">
      <c r="H418" s="26"/>
    </row>
    <row r="419" spans="8:8" x14ac:dyDescent="0.25">
      <c r="H419" s="26"/>
    </row>
    <row r="420" spans="8:8" x14ac:dyDescent="0.25">
      <c r="H420" s="26"/>
    </row>
    <row r="421" spans="8:8" x14ac:dyDescent="0.25">
      <c r="H421" s="26"/>
    </row>
    <row r="422" spans="8:8" x14ac:dyDescent="0.25">
      <c r="H422" s="26"/>
    </row>
    <row r="423" spans="8:8" x14ac:dyDescent="0.25">
      <c r="H423" s="26"/>
    </row>
    <row r="424" spans="8:8" x14ac:dyDescent="0.25">
      <c r="H424" s="26"/>
    </row>
    <row r="425" spans="8:8" x14ac:dyDescent="0.25">
      <c r="H425" s="26"/>
    </row>
    <row r="426" spans="8:8" x14ac:dyDescent="0.25">
      <c r="H426" s="26"/>
    </row>
    <row r="427" spans="8:8" x14ac:dyDescent="0.25">
      <c r="H427" s="26"/>
    </row>
    <row r="428" spans="8:8" x14ac:dyDescent="0.25">
      <c r="H428" s="26"/>
    </row>
    <row r="429" spans="8:8" x14ac:dyDescent="0.25">
      <c r="H429" s="26"/>
    </row>
    <row r="430" spans="8:8" x14ac:dyDescent="0.25">
      <c r="H430" s="26"/>
    </row>
    <row r="431" spans="8:8" x14ac:dyDescent="0.25">
      <c r="H431" s="26"/>
    </row>
    <row r="432" spans="8:8" x14ac:dyDescent="0.25">
      <c r="H432" s="26"/>
    </row>
    <row r="433" spans="8:8" x14ac:dyDescent="0.25">
      <c r="H433" s="26"/>
    </row>
    <row r="434" spans="8:8" x14ac:dyDescent="0.25">
      <c r="H434" s="26"/>
    </row>
    <row r="435" spans="8:8" x14ac:dyDescent="0.25">
      <c r="H435" s="26"/>
    </row>
    <row r="436" spans="8:8" x14ac:dyDescent="0.25">
      <c r="H436" s="26"/>
    </row>
    <row r="437" spans="8:8" x14ac:dyDescent="0.25">
      <c r="H437" s="26"/>
    </row>
    <row r="438" spans="8:8" x14ac:dyDescent="0.25">
      <c r="H438" s="26"/>
    </row>
    <row r="439" spans="8:8" x14ac:dyDescent="0.25">
      <c r="H439" s="26"/>
    </row>
    <row r="440" spans="8:8" x14ac:dyDescent="0.25">
      <c r="H440" s="26"/>
    </row>
    <row r="441" spans="8:8" x14ac:dyDescent="0.25">
      <c r="H441" s="26"/>
    </row>
    <row r="442" spans="8:8" x14ac:dyDescent="0.25">
      <c r="H442" s="26"/>
    </row>
    <row r="443" spans="8:8" x14ac:dyDescent="0.25">
      <c r="H443" s="26"/>
    </row>
    <row r="444" spans="8:8" x14ac:dyDescent="0.25">
      <c r="H444" s="26"/>
    </row>
    <row r="445" spans="8:8" x14ac:dyDescent="0.25">
      <c r="H445" s="26"/>
    </row>
    <row r="446" spans="8:8" x14ac:dyDescent="0.25">
      <c r="H446" s="26"/>
    </row>
    <row r="447" spans="8:8" x14ac:dyDescent="0.25">
      <c r="H447" s="26"/>
    </row>
    <row r="448" spans="8:8" x14ac:dyDescent="0.25">
      <c r="H448" s="26"/>
    </row>
    <row r="449" spans="8:8" x14ac:dyDescent="0.25">
      <c r="H449" s="26"/>
    </row>
    <row r="450" spans="8:8" x14ac:dyDescent="0.25">
      <c r="H450" s="26"/>
    </row>
    <row r="451" spans="8:8" x14ac:dyDescent="0.25">
      <c r="H451" s="26"/>
    </row>
    <row r="452" spans="8:8" x14ac:dyDescent="0.25">
      <c r="H452" s="26"/>
    </row>
    <row r="453" spans="8:8" x14ac:dyDescent="0.25">
      <c r="H453" s="26"/>
    </row>
    <row r="454" spans="8:8" x14ac:dyDescent="0.25">
      <c r="H454" s="26"/>
    </row>
    <row r="455" spans="8:8" x14ac:dyDescent="0.25">
      <c r="H455" s="26"/>
    </row>
    <row r="456" spans="8:8" x14ac:dyDescent="0.25">
      <c r="H456" s="26"/>
    </row>
    <row r="457" spans="8:8" x14ac:dyDescent="0.25">
      <c r="H457" s="26"/>
    </row>
    <row r="458" spans="8:8" x14ac:dyDescent="0.25">
      <c r="H458" s="26"/>
    </row>
    <row r="459" spans="8:8" x14ac:dyDescent="0.25">
      <c r="H459" s="26"/>
    </row>
    <row r="460" spans="8:8" x14ac:dyDescent="0.25">
      <c r="H460" s="26"/>
    </row>
    <row r="461" spans="8:8" x14ac:dyDescent="0.25">
      <c r="H461" s="26"/>
    </row>
    <row r="462" spans="8:8" x14ac:dyDescent="0.25">
      <c r="H462" s="26"/>
    </row>
    <row r="463" spans="8:8" x14ac:dyDescent="0.25">
      <c r="H463" s="26"/>
    </row>
    <row r="464" spans="8:8" x14ac:dyDescent="0.25">
      <c r="H464" s="26"/>
    </row>
    <row r="465" spans="8:8" x14ac:dyDescent="0.25">
      <c r="H465" s="26"/>
    </row>
    <row r="466" spans="8:8" x14ac:dyDescent="0.25">
      <c r="H466" s="26"/>
    </row>
    <row r="467" spans="8:8" x14ac:dyDescent="0.25">
      <c r="H467" s="26"/>
    </row>
    <row r="468" spans="8:8" x14ac:dyDescent="0.25">
      <c r="H468" s="26"/>
    </row>
    <row r="469" spans="8:8" x14ac:dyDescent="0.25">
      <c r="H469" s="26"/>
    </row>
    <row r="470" spans="8:8" x14ac:dyDescent="0.25">
      <c r="H470" s="26"/>
    </row>
    <row r="471" spans="8:8" x14ac:dyDescent="0.25">
      <c r="H471" s="26"/>
    </row>
    <row r="472" spans="8:8" x14ac:dyDescent="0.25">
      <c r="H472" s="26"/>
    </row>
    <row r="473" spans="8:8" x14ac:dyDescent="0.25">
      <c r="H473" s="26"/>
    </row>
    <row r="474" spans="8:8" x14ac:dyDescent="0.25">
      <c r="H474" s="26"/>
    </row>
    <row r="475" spans="8:8" x14ac:dyDescent="0.25">
      <c r="H475" s="26"/>
    </row>
    <row r="476" spans="8:8" x14ac:dyDescent="0.25">
      <c r="H476" s="26"/>
    </row>
    <row r="477" spans="8:8" x14ac:dyDescent="0.25">
      <c r="H477" s="26"/>
    </row>
    <row r="478" spans="8:8" x14ac:dyDescent="0.25">
      <c r="H478" s="26"/>
    </row>
    <row r="479" spans="8:8" x14ac:dyDescent="0.25">
      <c r="H479" s="26"/>
    </row>
    <row r="480" spans="8:8" x14ac:dyDescent="0.25">
      <c r="H480" s="26"/>
    </row>
    <row r="481" spans="8:8" x14ac:dyDescent="0.25">
      <c r="H481" s="26"/>
    </row>
    <row r="482" spans="8:8" x14ac:dyDescent="0.25">
      <c r="H482" s="26"/>
    </row>
    <row r="483" spans="8:8" x14ac:dyDescent="0.25">
      <c r="H483" s="26"/>
    </row>
    <row r="484" spans="8:8" x14ac:dyDescent="0.25">
      <c r="H484" s="26"/>
    </row>
    <row r="485" spans="8:8" x14ac:dyDescent="0.25">
      <c r="H485" s="26"/>
    </row>
    <row r="486" spans="8:8" x14ac:dyDescent="0.25">
      <c r="H486" s="26"/>
    </row>
    <row r="487" spans="8:8" x14ac:dyDescent="0.25">
      <c r="H487" s="26"/>
    </row>
    <row r="488" spans="8:8" x14ac:dyDescent="0.25">
      <c r="H488" s="26"/>
    </row>
    <row r="489" spans="8:8" x14ac:dyDescent="0.25">
      <c r="H489" s="26"/>
    </row>
    <row r="490" spans="8:8" x14ac:dyDescent="0.25">
      <c r="H490" s="26"/>
    </row>
    <row r="491" spans="8:8" x14ac:dyDescent="0.25">
      <c r="H491" s="26"/>
    </row>
    <row r="492" spans="8:8" x14ac:dyDescent="0.25">
      <c r="H492" s="26"/>
    </row>
    <row r="493" spans="8:8" x14ac:dyDescent="0.25">
      <c r="H493" s="26"/>
    </row>
    <row r="494" spans="8:8" x14ac:dyDescent="0.25">
      <c r="H494" s="26"/>
    </row>
    <row r="495" spans="8:8" x14ac:dyDescent="0.25">
      <c r="H495" s="26"/>
    </row>
    <row r="496" spans="8:8" x14ac:dyDescent="0.25">
      <c r="H496" s="26"/>
    </row>
    <row r="497" spans="8:8" x14ac:dyDescent="0.25">
      <c r="H497" s="26"/>
    </row>
    <row r="498" spans="8:8" x14ac:dyDescent="0.25">
      <c r="H498" s="26"/>
    </row>
    <row r="499" spans="8:8" x14ac:dyDescent="0.25">
      <c r="H499" s="26"/>
    </row>
    <row r="500" spans="8:8" x14ac:dyDescent="0.25">
      <c r="H500" s="26"/>
    </row>
    <row r="501" spans="8:8" x14ac:dyDescent="0.25">
      <c r="H501" s="26"/>
    </row>
    <row r="502" spans="8:8" x14ac:dyDescent="0.25">
      <c r="H502" s="26"/>
    </row>
    <row r="503" spans="8:8" x14ac:dyDescent="0.25">
      <c r="H503" s="26"/>
    </row>
    <row r="504" spans="8:8" x14ac:dyDescent="0.25">
      <c r="H504" s="26"/>
    </row>
    <row r="505" spans="8:8" x14ac:dyDescent="0.25">
      <c r="H505" s="26"/>
    </row>
    <row r="506" spans="8:8" x14ac:dyDescent="0.25">
      <c r="H506" s="26"/>
    </row>
    <row r="507" spans="8:8" x14ac:dyDescent="0.25">
      <c r="H507" s="26"/>
    </row>
    <row r="508" spans="8:8" x14ac:dyDescent="0.25">
      <c r="H508" s="26"/>
    </row>
    <row r="509" spans="8:8" x14ac:dyDescent="0.25">
      <c r="H509" s="26"/>
    </row>
    <row r="510" spans="8:8" x14ac:dyDescent="0.25">
      <c r="H510" s="26"/>
    </row>
    <row r="511" spans="8:8" x14ac:dyDescent="0.25">
      <c r="H511" s="26"/>
    </row>
    <row r="512" spans="8:8" x14ac:dyDescent="0.25">
      <c r="H512" s="26"/>
    </row>
    <row r="513" spans="8:8" x14ac:dyDescent="0.25">
      <c r="H513" s="26"/>
    </row>
    <row r="514" spans="8:8" x14ac:dyDescent="0.25">
      <c r="H514" s="26"/>
    </row>
    <row r="515" spans="8:8" x14ac:dyDescent="0.25">
      <c r="H515" s="26"/>
    </row>
    <row r="516" spans="8:8" x14ac:dyDescent="0.25">
      <c r="H516" s="26"/>
    </row>
    <row r="517" spans="8:8" x14ac:dyDescent="0.25">
      <c r="H517" s="26"/>
    </row>
    <row r="518" spans="8:8" x14ac:dyDescent="0.25">
      <c r="H518" s="26"/>
    </row>
    <row r="519" spans="8:8" x14ac:dyDescent="0.25">
      <c r="H519" s="26"/>
    </row>
    <row r="520" spans="8:8" x14ac:dyDescent="0.25">
      <c r="H520" s="26"/>
    </row>
    <row r="521" spans="8:8" x14ac:dyDescent="0.25">
      <c r="H521" s="26"/>
    </row>
    <row r="522" spans="8:8" x14ac:dyDescent="0.25">
      <c r="H522" s="26"/>
    </row>
    <row r="523" spans="8:8" x14ac:dyDescent="0.25">
      <c r="H523" s="26"/>
    </row>
    <row r="524" spans="8:8" x14ac:dyDescent="0.25">
      <c r="H524" s="26"/>
    </row>
    <row r="525" spans="8:8" x14ac:dyDescent="0.25">
      <c r="H525" s="26"/>
    </row>
    <row r="526" spans="8:8" x14ac:dyDescent="0.25">
      <c r="H526" s="26"/>
    </row>
    <row r="527" spans="8:8" x14ac:dyDescent="0.25">
      <c r="H527" s="26"/>
    </row>
    <row r="528" spans="8:8" x14ac:dyDescent="0.25">
      <c r="H528" s="26"/>
    </row>
    <row r="529" spans="8:8" x14ac:dyDescent="0.25">
      <c r="H529" s="26"/>
    </row>
    <row r="530" spans="8:8" x14ac:dyDescent="0.25">
      <c r="H530" s="26"/>
    </row>
    <row r="531" spans="8:8" x14ac:dyDescent="0.25">
      <c r="H531" s="26"/>
    </row>
    <row r="532" spans="8:8" x14ac:dyDescent="0.25">
      <c r="H532" s="26"/>
    </row>
    <row r="533" spans="8:8" x14ac:dyDescent="0.25">
      <c r="H533" s="26"/>
    </row>
    <row r="534" spans="8:8" x14ac:dyDescent="0.25">
      <c r="H534" s="26"/>
    </row>
    <row r="535" spans="8:8" x14ac:dyDescent="0.25">
      <c r="H535" s="26"/>
    </row>
    <row r="536" spans="8:8" x14ac:dyDescent="0.25">
      <c r="H536" s="26"/>
    </row>
    <row r="537" spans="8:8" x14ac:dyDescent="0.25">
      <c r="H537" s="26"/>
    </row>
    <row r="538" spans="8:8" x14ac:dyDescent="0.25">
      <c r="H538" s="26"/>
    </row>
    <row r="539" spans="8:8" x14ac:dyDescent="0.25">
      <c r="H539" s="26"/>
    </row>
    <row r="540" spans="8:8" x14ac:dyDescent="0.25">
      <c r="H540" s="26"/>
    </row>
    <row r="541" spans="8:8" x14ac:dyDescent="0.25">
      <c r="H541" s="26"/>
    </row>
    <row r="542" spans="8:8" x14ac:dyDescent="0.25">
      <c r="H542" s="26"/>
    </row>
    <row r="543" spans="8:8" x14ac:dyDescent="0.25">
      <c r="H543" s="26"/>
    </row>
    <row r="544" spans="8:8" x14ac:dyDescent="0.25">
      <c r="H544" s="26"/>
    </row>
    <row r="545" spans="8:8" x14ac:dyDescent="0.25">
      <c r="H545" s="26"/>
    </row>
    <row r="546" spans="8:8" x14ac:dyDescent="0.25">
      <c r="H546" s="26"/>
    </row>
    <row r="547" spans="8:8" x14ac:dyDescent="0.25">
      <c r="H547" s="26"/>
    </row>
    <row r="548" spans="8:8" x14ac:dyDescent="0.25">
      <c r="H548" s="26"/>
    </row>
    <row r="549" spans="8:8" x14ac:dyDescent="0.25">
      <c r="H549" s="26"/>
    </row>
    <row r="550" spans="8:8" x14ac:dyDescent="0.25">
      <c r="H550" s="26"/>
    </row>
    <row r="551" spans="8:8" x14ac:dyDescent="0.25">
      <c r="H551" s="26"/>
    </row>
    <row r="552" spans="8:8" x14ac:dyDescent="0.25">
      <c r="H552" s="26"/>
    </row>
    <row r="553" spans="8:8" x14ac:dyDescent="0.25">
      <c r="H553" s="26"/>
    </row>
    <row r="554" spans="8:8" x14ac:dyDescent="0.25">
      <c r="H554" s="26"/>
    </row>
    <row r="555" spans="8:8" x14ac:dyDescent="0.25">
      <c r="H555" s="26"/>
    </row>
    <row r="556" spans="8:8" x14ac:dyDescent="0.25">
      <c r="H556" s="26"/>
    </row>
    <row r="557" spans="8:8" x14ac:dyDescent="0.25">
      <c r="H557" s="26"/>
    </row>
    <row r="558" spans="8:8" x14ac:dyDescent="0.25">
      <c r="H558" s="26"/>
    </row>
    <row r="559" spans="8:8" x14ac:dyDescent="0.25">
      <c r="H559" s="26"/>
    </row>
    <row r="560" spans="8:8" x14ac:dyDescent="0.25">
      <c r="H560" s="26"/>
    </row>
    <row r="561" spans="8:8" x14ac:dyDescent="0.25">
      <c r="H561" s="26"/>
    </row>
    <row r="562" spans="8:8" x14ac:dyDescent="0.25">
      <c r="H562" s="26"/>
    </row>
    <row r="563" spans="8:8" x14ac:dyDescent="0.25">
      <c r="H563" s="26"/>
    </row>
    <row r="564" spans="8:8" x14ac:dyDescent="0.25">
      <c r="H564" s="26"/>
    </row>
    <row r="565" spans="8:8" x14ac:dyDescent="0.25">
      <c r="H565" s="26"/>
    </row>
    <row r="566" spans="8:8" x14ac:dyDescent="0.25">
      <c r="H566" s="26"/>
    </row>
    <row r="567" spans="8:8" x14ac:dyDescent="0.25">
      <c r="H567" s="26"/>
    </row>
    <row r="568" spans="8:8" x14ac:dyDescent="0.25">
      <c r="H568" s="26"/>
    </row>
    <row r="569" spans="8:8" x14ac:dyDescent="0.25">
      <c r="H569" s="26"/>
    </row>
    <row r="570" spans="8:8" x14ac:dyDescent="0.25">
      <c r="H570" s="26"/>
    </row>
    <row r="571" spans="8:8" x14ac:dyDescent="0.25">
      <c r="H571" s="26"/>
    </row>
    <row r="572" spans="8:8" x14ac:dyDescent="0.25">
      <c r="H572" s="26"/>
    </row>
    <row r="573" spans="8:8" x14ac:dyDescent="0.25">
      <c r="H573" s="26"/>
    </row>
    <row r="574" spans="8:8" x14ac:dyDescent="0.25">
      <c r="H574" s="26"/>
    </row>
    <row r="575" spans="8:8" x14ac:dyDescent="0.25">
      <c r="H575" s="26"/>
    </row>
    <row r="576" spans="8:8" x14ac:dyDescent="0.25">
      <c r="H576" s="26"/>
    </row>
    <row r="577" spans="8:8" x14ac:dyDescent="0.25">
      <c r="H577" s="26"/>
    </row>
    <row r="578" spans="8:8" x14ac:dyDescent="0.25">
      <c r="H578" s="26"/>
    </row>
    <row r="579" spans="8:8" x14ac:dyDescent="0.25">
      <c r="H579" s="26"/>
    </row>
    <row r="580" spans="8:8" x14ac:dyDescent="0.25">
      <c r="H580" s="26"/>
    </row>
    <row r="581" spans="8:8" x14ac:dyDescent="0.25">
      <c r="H581" s="26"/>
    </row>
    <row r="582" spans="8:8" x14ac:dyDescent="0.25">
      <c r="H582" s="26"/>
    </row>
    <row r="583" spans="8:8" x14ac:dyDescent="0.25">
      <c r="H583" s="26"/>
    </row>
    <row r="584" spans="8:8" x14ac:dyDescent="0.25">
      <c r="H584" s="26"/>
    </row>
    <row r="585" spans="8:8" x14ac:dyDescent="0.25">
      <c r="H585" s="26"/>
    </row>
    <row r="586" spans="8:8" x14ac:dyDescent="0.25">
      <c r="H586" s="26"/>
    </row>
    <row r="587" spans="8:8" x14ac:dyDescent="0.25">
      <c r="H587" s="26"/>
    </row>
    <row r="588" spans="8:8" x14ac:dyDescent="0.25">
      <c r="H588" s="26"/>
    </row>
    <row r="589" spans="8:8" x14ac:dyDescent="0.25">
      <c r="H589" s="26"/>
    </row>
    <row r="590" spans="8:8" x14ac:dyDescent="0.25">
      <c r="H590" s="26"/>
    </row>
    <row r="591" spans="8:8" x14ac:dyDescent="0.25">
      <c r="H591" s="26"/>
    </row>
    <row r="592" spans="8:8" x14ac:dyDescent="0.25">
      <c r="H592" s="26"/>
    </row>
    <row r="593" spans="8:8" x14ac:dyDescent="0.25">
      <c r="H593" s="26"/>
    </row>
    <row r="594" spans="8:8" x14ac:dyDescent="0.25">
      <c r="H594" s="26"/>
    </row>
    <row r="595" spans="8:8" x14ac:dyDescent="0.25">
      <c r="H595" s="26"/>
    </row>
    <row r="596" spans="8:8" x14ac:dyDescent="0.25">
      <c r="H596" s="26"/>
    </row>
    <row r="597" spans="8:8" x14ac:dyDescent="0.25">
      <c r="H597" s="26"/>
    </row>
    <row r="598" spans="8:8" x14ac:dyDescent="0.25">
      <c r="H598" s="26"/>
    </row>
    <row r="599" spans="8:8" x14ac:dyDescent="0.25">
      <c r="H599" s="26"/>
    </row>
    <row r="600" spans="8:8" x14ac:dyDescent="0.25">
      <c r="H600" s="26"/>
    </row>
    <row r="601" spans="8:8" x14ac:dyDescent="0.25">
      <c r="H601" s="26"/>
    </row>
    <row r="602" spans="8:8" x14ac:dyDescent="0.25">
      <c r="H602" s="26"/>
    </row>
    <row r="603" spans="8:8" x14ac:dyDescent="0.25">
      <c r="H603" s="26"/>
    </row>
    <row r="604" spans="8:8" x14ac:dyDescent="0.25">
      <c r="H604" s="26"/>
    </row>
    <row r="605" spans="8:8" x14ac:dyDescent="0.25">
      <c r="H605" s="26"/>
    </row>
    <row r="606" spans="8:8" x14ac:dyDescent="0.25">
      <c r="H606" s="26"/>
    </row>
    <row r="607" spans="8:8" x14ac:dyDescent="0.25">
      <c r="H607" s="26"/>
    </row>
    <row r="608" spans="8:8" x14ac:dyDescent="0.25">
      <c r="H608" s="26"/>
    </row>
    <row r="609" spans="8:8" x14ac:dyDescent="0.25">
      <c r="H609" s="26"/>
    </row>
    <row r="610" spans="8:8" x14ac:dyDescent="0.25">
      <c r="H610" s="26"/>
    </row>
    <row r="611" spans="8:8" x14ac:dyDescent="0.25">
      <c r="H611" s="26"/>
    </row>
    <row r="612" spans="8:8" x14ac:dyDescent="0.25">
      <c r="H612" s="26"/>
    </row>
    <row r="613" spans="8:8" x14ac:dyDescent="0.25">
      <c r="H613" s="26"/>
    </row>
    <row r="614" spans="8:8" x14ac:dyDescent="0.25">
      <c r="H614" s="26"/>
    </row>
    <row r="615" spans="8:8" x14ac:dyDescent="0.25">
      <c r="H615" s="26"/>
    </row>
    <row r="616" spans="8:8" x14ac:dyDescent="0.25">
      <c r="H616" s="26"/>
    </row>
    <row r="617" spans="8:8" x14ac:dyDescent="0.25">
      <c r="H617" s="26"/>
    </row>
    <row r="618" spans="8:8" x14ac:dyDescent="0.25">
      <c r="H618" s="26"/>
    </row>
    <row r="619" spans="8:8" x14ac:dyDescent="0.25">
      <c r="H619" s="26"/>
    </row>
    <row r="620" spans="8:8" x14ac:dyDescent="0.25">
      <c r="H620" s="26"/>
    </row>
    <row r="621" spans="8:8" x14ac:dyDescent="0.25">
      <c r="H621" s="26"/>
    </row>
    <row r="622" spans="8:8" x14ac:dyDescent="0.25">
      <c r="H622" s="26"/>
    </row>
    <row r="623" spans="8:8" x14ac:dyDescent="0.25">
      <c r="H623" s="26"/>
    </row>
    <row r="624" spans="8:8" x14ac:dyDescent="0.25">
      <c r="H624" s="26"/>
    </row>
    <row r="625" spans="8:8" x14ac:dyDescent="0.25">
      <c r="H625" s="26"/>
    </row>
    <row r="626" spans="8:8" x14ac:dyDescent="0.25">
      <c r="H626" s="26"/>
    </row>
    <row r="627" spans="8:8" x14ac:dyDescent="0.25">
      <c r="H627" s="26"/>
    </row>
    <row r="628" spans="8:8" x14ac:dyDescent="0.25">
      <c r="H628" s="26"/>
    </row>
    <row r="629" spans="8:8" x14ac:dyDescent="0.25">
      <c r="H629" s="26"/>
    </row>
    <row r="630" spans="8:8" x14ac:dyDescent="0.25">
      <c r="H630" s="26"/>
    </row>
    <row r="631" spans="8:8" x14ac:dyDescent="0.25">
      <c r="H631" s="26"/>
    </row>
    <row r="632" spans="8:8" x14ac:dyDescent="0.25">
      <c r="H632" s="26"/>
    </row>
    <row r="633" spans="8:8" x14ac:dyDescent="0.25">
      <c r="H633" s="26"/>
    </row>
    <row r="634" spans="8:8" x14ac:dyDescent="0.25">
      <c r="H634" s="26"/>
    </row>
    <row r="635" spans="8:8" x14ac:dyDescent="0.25">
      <c r="H635" s="26"/>
    </row>
    <row r="636" spans="8:8" x14ac:dyDescent="0.25">
      <c r="H636" s="26"/>
    </row>
    <row r="637" spans="8:8" x14ac:dyDescent="0.25">
      <c r="H637" s="26"/>
    </row>
    <row r="638" spans="8:8" x14ac:dyDescent="0.25">
      <c r="H638" s="26"/>
    </row>
    <row r="639" spans="8:8" x14ac:dyDescent="0.25">
      <c r="H639" s="26"/>
    </row>
    <row r="640" spans="8:8" x14ac:dyDescent="0.25">
      <c r="H640" s="26"/>
    </row>
    <row r="641" spans="8:8" x14ac:dyDescent="0.25">
      <c r="H641" s="26"/>
    </row>
    <row r="642" spans="8:8" x14ac:dyDescent="0.25">
      <c r="H642" s="26"/>
    </row>
    <row r="643" spans="8:8" x14ac:dyDescent="0.25">
      <c r="H643" s="26"/>
    </row>
    <row r="644" spans="8:8" x14ac:dyDescent="0.25">
      <c r="H644" s="26"/>
    </row>
    <row r="645" spans="8:8" x14ac:dyDescent="0.25">
      <c r="H645" s="26"/>
    </row>
    <row r="646" spans="8:8" x14ac:dyDescent="0.25">
      <c r="H646" s="26"/>
    </row>
    <row r="647" spans="8:8" x14ac:dyDescent="0.25">
      <c r="H647" s="26"/>
    </row>
    <row r="648" spans="8:8" x14ac:dyDescent="0.25">
      <c r="H648" s="26"/>
    </row>
    <row r="649" spans="8:8" x14ac:dyDescent="0.25">
      <c r="H649" s="26"/>
    </row>
    <row r="650" spans="8:8" x14ac:dyDescent="0.25">
      <c r="H650" s="26"/>
    </row>
    <row r="651" spans="8:8" x14ac:dyDescent="0.25">
      <c r="H651" s="26"/>
    </row>
    <row r="652" spans="8:8" x14ac:dyDescent="0.25">
      <c r="H652" s="26"/>
    </row>
    <row r="653" spans="8:8" x14ac:dyDescent="0.25">
      <c r="H653" s="26"/>
    </row>
    <row r="654" spans="8:8" x14ac:dyDescent="0.25">
      <c r="H654" s="26"/>
    </row>
    <row r="655" spans="8:8" x14ac:dyDescent="0.25">
      <c r="H655" s="26"/>
    </row>
    <row r="656" spans="8:8" x14ac:dyDescent="0.25">
      <c r="H656" s="26"/>
    </row>
    <row r="657" spans="8:8" x14ac:dyDescent="0.25">
      <c r="H657" s="26"/>
    </row>
    <row r="658" spans="8:8" x14ac:dyDescent="0.25">
      <c r="H658" s="26"/>
    </row>
    <row r="659" spans="8:8" x14ac:dyDescent="0.25">
      <c r="H659" s="26"/>
    </row>
    <row r="660" spans="8:8" x14ac:dyDescent="0.25">
      <c r="H660" s="26"/>
    </row>
    <row r="661" spans="8:8" x14ac:dyDescent="0.25">
      <c r="H661" s="26"/>
    </row>
    <row r="662" spans="8:8" x14ac:dyDescent="0.25">
      <c r="H662" s="26"/>
    </row>
    <row r="663" spans="8:8" x14ac:dyDescent="0.25">
      <c r="H663" s="26"/>
    </row>
    <row r="664" spans="8:8" x14ac:dyDescent="0.25">
      <c r="H664" s="26"/>
    </row>
    <row r="665" spans="8:8" x14ac:dyDescent="0.25">
      <c r="H665" s="26"/>
    </row>
    <row r="666" spans="8:8" x14ac:dyDescent="0.25">
      <c r="H666" s="26"/>
    </row>
    <row r="667" spans="8:8" x14ac:dyDescent="0.25">
      <c r="H667" s="26"/>
    </row>
    <row r="668" spans="8:8" x14ac:dyDescent="0.25">
      <c r="H668" s="26"/>
    </row>
    <row r="669" spans="8:8" x14ac:dyDescent="0.25">
      <c r="H669" s="26"/>
    </row>
    <row r="670" spans="8:8" x14ac:dyDescent="0.25">
      <c r="H670" s="26"/>
    </row>
    <row r="671" spans="8:8" x14ac:dyDescent="0.25">
      <c r="H671" s="26"/>
    </row>
    <row r="672" spans="8:8" x14ac:dyDescent="0.25">
      <c r="H672" s="26"/>
    </row>
    <row r="673" spans="8:8" x14ac:dyDescent="0.25">
      <c r="H673" s="26"/>
    </row>
    <row r="674" spans="8:8" x14ac:dyDescent="0.25">
      <c r="H674" s="26"/>
    </row>
    <row r="675" spans="8:8" x14ac:dyDescent="0.25">
      <c r="H675" s="26"/>
    </row>
    <row r="676" spans="8:8" x14ac:dyDescent="0.25">
      <c r="H676" s="26"/>
    </row>
    <row r="677" spans="8:8" x14ac:dyDescent="0.25">
      <c r="H677" s="26"/>
    </row>
    <row r="678" spans="8:8" x14ac:dyDescent="0.25">
      <c r="H678" s="26"/>
    </row>
    <row r="679" spans="8:8" x14ac:dyDescent="0.25">
      <c r="H679" s="26"/>
    </row>
    <row r="680" spans="8:8" x14ac:dyDescent="0.25">
      <c r="H680" s="26"/>
    </row>
    <row r="681" spans="8:8" x14ac:dyDescent="0.25">
      <c r="H681" s="26"/>
    </row>
    <row r="682" spans="8:8" x14ac:dyDescent="0.25">
      <c r="H682" s="26"/>
    </row>
    <row r="683" spans="8:8" x14ac:dyDescent="0.25">
      <c r="H683" s="26"/>
    </row>
    <row r="684" spans="8:8" x14ac:dyDescent="0.25">
      <c r="H684" s="26"/>
    </row>
    <row r="685" spans="8:8" x14ac:dyDescent="0.25">
      <c r="H685" s="26"/>
    </row>
    <row r="686" spans="8:8" x14ac:dyDescent="0.25">
      <c r="H686" s="26"/>
    </row>
    <row r="687" spans="8:8" x14ac:dyDescent="0.25">
      <c r="H687" s="26"/>
    </row>
    <row r="688" spans="8:8" x14ac:dyDescent="0.25">
      <c r="H688" s="26"/>
    </row>
    <row r="689" spans="8:8" x14ac:dyDescent="0.25">
      <c r="H689" s="26"/>
    </row>
    <row r="690" spans="8:8" x14ac:dyDescent="0.25">
      <c r="H690" s="26"/>
    </row>
    <row r="691" spans="8:8" x14ac:dyDescent="0.25">
      <c r="H691" s="26"/>
    </row>
    <row r="692" spans="8:8" x14ac:dyDescent="0.25">
      <c r="H692" s="26"/>
    </row>
    <row r="693" spans="8:8" x14ac:dyDescent="0.25">
      <c r="H693" s="26"/>
    </row>
    <row r="694" spans="8:8" x14ac:dyDescent="0.25">
      <c r="H694" s="26"/>
    </row>
    <row r="695" spans="8:8" x14ac:dyDescent="0.25">
      <c r="H695" s="26"/>
    </row>
    <row r="696" spans="8:8" x14ac:dyDescent="0.25">
      <c r="H696" s="26"/>
    </row>
    <row r="697" spans="8:8" x14ac:dyDescent="0.25">
      <c r="H697" s="26"/>
    </row>
    <row r="698" spans="8:8" x14ac:dyDescent="0.25">
      <c r="H698" s="26"/>
    </row>
    <row r="699" spans="8:8" x14ac:dyDescent="0.25">
      <c r="H699" s="26"/>
    </row>
    <row r="700" spans="8:8" x14ac:dyDescent="0.25">
      <c r="H700" s="26"/>
    </row>
    <row r="701" spans="8:8" x14ac:dyDescent="0.25">
      <c r="H701" s="26"/>
    </row>
    <row r="702" spans="8:8" x14ac:dyDescent="0.25">
      <c r="H702" s="26"/>
    </row>
    <row r="703" spans="8:8" x14ac:dyDescent="0.25">
      <c r="H703" s="26"/>
    </row>
    <row r="704" spans="8:8" x14ac:dyDescent="0.25">
      <c r="H704" s="26"/>
    </row>
    <row r="705" spans="8:8" x14ac:dyDescent="0.25">
      <c r="H705" s="26"/>
    </row>
    <row r="706" spans="8:8" x14ac:dyDescent="0.25">
      <c r="H706" s="26"/>
    </row>
    <row r="707" spans="8:8" x14ac:dyDescent="0.25">
      <c r="H707" s="26"/>
    </row>
    <row r="708" spans="8:8" x14ac:dyDescent="0.25">
      <c r="H708" s="26"/>
    </row>
    <row r="709" spans="8:8" x14ac:dyDescent="0.25">
      <c r="H709" s="26"/>
    </row>
    <row r="710" spans="8:8" x14ac:dyDescent="0.25">
      <c r="H710" s="26"/>
    </row>
    <row r="711" spans="8:8" x14ac:dyDescent="0.25">
      <c r="H711" s="26"/>
    </row>
    <row r="712" spans="8:8" x14ac:dyDescent="0.25">
      <c r="H712" s="26"/>
    </row>
    <row r="713" spans="8:8" x14ac:dyDescent="0.25">
      <c r="H713" s="26"/>
    </row>
    <row r="714" spans="8:8" x14ac:dyDescent="0.25">
      <c r="H714" s="26"/>
    </row>
    <row r="715" spans="8:8" x14ac:dyDescent="0.25">
      <c r="H715" s="26"/>
    </row>
    <row r="716" spans="8:8" x14ac:dyDescent="0.25">
      <c r="H716" s="26"/>
    </row>
    <row r="717" spans="8:8" x14ac:dyDescent="0.25">
      <c r="H717" s="26"/>
    </row>
    <row r="718" spans="8:8" x14ac:dyDescent="0.25">
      <c r="H718" s="26"/>
    </row>
    <row r="719" spans="8:8" x14ac:dyDescent="0.25">
      <c r="H719" s="26"/>
    </row>
    <row r="720" spans="8:8" x14ac:dyDescent="0.25">
      <c r="H720" s="26"/>
    </row>
    <row r="721" spans="8:8" x14ac:dyDescent="0.25">
      <c r="H721" s="26"/>
    </row>
    <row r="722" spans="8:8" x14ac:dyDescent="0.25">
      <c r="H722" s="26"/>
    </row>
    <row r="723" spans="8:8" x14ac:dyDescent="0.25">
      <c r="H723" s="26"/>
    </row>
    <row r="724" spans="8:8" x14ac:dyDescent="0.25">
      <c r="H724" s="26"/>
    </row>
    <row r="725" spans="8:8" x14ac:dyDescent="0.25">
      <c r="H725" s="26"/>
    </row>
    <row r="726" spans="8:8" x14ac:dyDescent="0.25">
      <c r="H726" s="26"/>
    </row>
    <row r="727" spans="8:8" x14ac:dyDescent="0.25">
      <c r="H727" s="26"/>
    </row>
    <row r="728" spans="8:8" x14ac:dyDescent="0.25">
      <c r="H728" s="26"/>
    </row>
    <row r="729" spans="8:8" x14ac:dyDescent="0.25">
      <c r="H729" s="26"/>
    </row>
    <row r="730" spans="8:8" x14ac:dyDescent="0.25">
      <c r="H730" s="26"/>
    </row>
    <row r="731" spans="8:8" x14ac:dyDescent="0.25">
      <c r="H731" s="26"/>
    </row>
    <row r="732" spans="8:8" x14ac:dyDescent="0.25">
      <c r="H732" s="26"/>
    </row>
    <row r="733" spans="8:8" x14ac:dyDescent="0.25">
      <c r="H733" s="26"/>
    </row>
    <row r="734" spans="8:8" x14ac:dyDescent="0.25">
      <c r="H734" s="26"/>
    </row>
    <row r="735" spans="8:8" x14ac:dyDescent="0.25">
      <c r="H735" s="26"/>
    </row>
    <row r="736" spans="8:8" x14ac:dyDescent="0.25">
      <c r="H736" s="26"/>
    </row>
    <row r="737" spans="8:8" x14ac:dyDescent="0.25">
      <c r="H737" s="26"/>
    </row>
    <row r="738" spans="8:8" x14ac:dyDescent="0.25">
      <c r="H738" s="26"/>
    </row>
    <row r="739" spans="8:8" x14ac:dyDescent="0.25">
      <c r="H739" s="26"/>
    </row>
    <row r="740" spans="8:8" x14ac:dyDescent="0.25">
      <c r="H740" s="26"/>
    </row>
    <row r="741" spans="8:8" x14ac:dyDescent="0.25">
      <c r="H741" s="26"/>
    </row>
    <row r="742" spans="8:8" x14ac:dyDescent="0.25">
      <c r="H742" s="26"/>
    </row>
    <row r="743" spans="8:8" x14ac:dyDescent="0.25">
      <c r="H743" s="26"/>
    </row>
    <row r="744" spans="8:8" x14ac:dyDescent="0.25">
      <c r="H744" s="26"/>
    </row>
    <row r="745" spans="8:8" x14ac:dyDescent="0.25">
      <c r="H745" s="26"/>
    </row>
    <row r="746" spans="8:8" x14ac:dyDescent="0.25">
      <c r="H746" s="26"/>
    </row>
    <row r="747" spans="8:8" x14ac:dyDescent="0.25">
      <c r="H747" s="26"/>
    </row>
    <row r="748" spans="8:8" x14ac:dyDescent="0.25">
      <c r="H748" s="26"/>
    </row>
    <row r="749" spans="8:8" x14ac:dyDescent="0.25">
      <c r="H749" s="26"/>
    </row>
    <row r="750" spans="8:8" x14ac:dyDescent="0.25">
      <c r="H750" s="26"/>
    </row>
    <row r="751" spans="8:8" x14ac:dyDescent="0.25">
      <c r="H751" s="26"/>
    </row>
    <row r="752" spans="8:8" x14ac:dyDescent="0.25">
      <c r="H752" s="26"/>
    </row>
    <row r="753" spans="8:8" x14ac:dyDescent="0.25">
      <c r="H753" s="26"/>
    </row>
    <row r="754" spans="8:8" x14ac:dyDescent="0.25">
      <c r="H754" s="26"/>
    </row>
    <row r="755" spans="8:8" x14ac:dyDescent="0.25">
      <c r="H755" s="26"/>
    </row>
    <row r="756" spans="8:8" x14ac:dyDescent="0.25">
      <c r="H756" s="26"/>
    </row>
    <row r="757" spans="8:8" x14ac:dyDescent="0.25">
      <c r="H757" s="26"/>
    </row>
    <row r="758" spans="8:8" x14ac:dyDescent="0.25">
      <c r="H758" s="26"/>
    </row>
    <row r="759" spans="8:8" x14ac:dyDescent="0.25">
      <c r="H759" s="26"/>
    </row>
    <row r="760" spans="8:8" x14ac:dyDescent="0.25">
      <c r="H760" s="26"/>
    </row>
    <row r="761" spans="8:8" x14ac:dyDescent="0.25">
      <c r="H761" s="26"/>
    </row>
    <row r="762" spans="8:8" x14ac:dyDescent="0.25">
      <c r="H762" s="26"/>
    </row>
    <row r="763" spans="8:8" x14ac:dyDescent="0.25">
      <c r="H763" s="26"/>
    </row>
    <row r="764" spans="8:8" x14ac:dyDescent="0.25">
      <c r="H764" s="26"/>
    </row>
    <row r="765" spans="8:8" x14ac:dyDescent="0.25">
      <c r="H765" s="26"/>
    </row>
    <row r="766" spans="8:8" x14ac:dyDescent="0.25">
      <c r="H766" s="26"/>
    </row>
    <row r="767" spans="8:8" x14ac:dyDescent="0.25">
      <c r="H767" s="26"/>
    </row>
    <row r="768" spans="8:8" x14ac:dyDescent="0.25">
      <c r="H768" s="26"/>
    </row>
    <row r="769" spans="8:8" x14ac:dyDescent="0.25">
      <c r="H769" s="26"/>
    </row>
    <row r="770" spans="8:8" x14ac:dyDescent="0.25">
      <c r="H770" s="26"/>
    </row>
    <row r="771" spans="8:8" x14ac:dyDescent="0.25">
      <c r="H771" s="26"/>
    </row>
    <row r="772" spans="8:8" x14ac:dyDescent="0.25">
      <c r="H772" s="26"/>
    </row>
    <row r="773" spans="8:8" x14ac:dyDescent="0.25">
      <c r="H773" s="26"/>
    </row>
    <row r="774" spans="8:8" x14ac:dyDescent="0.25">
      <c r="H774" s="26"/>
    </row>
    <row r="775" spans="8:8" x14ac:dyDescent="0.25">
      <c r="H775" s="26"/>
    </row>
    <row r="776" spans="8:8" x14ac:dyDescent="0.25">
      <c r="H776" s="26"/>
    </row>
    <row r="777" spans="8:8" x14ac:dyDescent="0.25">
      <c r="H777" s="26"/>
    </row>
    <row r="778" spans="8:8" x14ac:dyDescent="0.25">
      <c r="H778" s="26"/>
    </row>
    <row r="779" spans="8:8" x14ac:dyDescent="0.25">
      <c r="H779" s="26"/>
    </row>
    <row r="780" spans="8:8" x14ac:dyDescent="0.25">
      <c r="H780" s="26"/>
    </row>
    <row r="781" spans="8:8" x14ac:dyDescent="0.25">
      <c r="H781" s="26"/>
    </row>
    <row r="782" spans="8:8" x14ac:dyDescent="0.25">
      <c r="H782" s="26"/>
    </row>
    <row r="783" spans="8:8" x14ac:dyDescent="0.25">
      <c r="H783" s="26"/>
    </row>
    <row r="784" spans="8:8" x14ac:dyDescent="0.25">
      <c r="H784" s="26"/>
    </row>
    <row r="785" spans="8:8" x14ac:dyDescent="0.25">
      <c r="H785" s="26"/>
    </row>
    <row r="786" spans="8:8" x14ac:dyDescent="0.25">
      <c r="H786" s="26"/>
    </row>
    <row r="787" spans="8:8" x14ac:dyDescent="0.25">
      <c r="H787" s="26"/>
    </row>
    <row r="788" spans="8:8" x14ac:dyDescent="0.25">
      <c r="H788" s="26"/>
    </row>
    <row r="789" spans="8:8" x14ac:dyDescent="0.25">
      <c r="H789" s="26"/>
    </row>
    <row r="790" spans="8:8" x14ac:dyDescent="0.25">
      <c r="H790" s="26"/>
    </row>
    <row r="791" spans="8:8" x14ac:dyDescent="0.25">
      <c r="H791" s="26"/>
    </row>
    <row r="792" spans="8:8" x14ac:dyDescent="0.25">
      <c r="H792" s="26"/>
    </row>
    <row r="793" spans="8:8" x14ac:dyDescent="0.25">
      <c r="H793" s="26"/>
    </row>
    <row r="794" spans="8:8" x14ac:dyDescent="0.25">
      <c r="H794" s="26"/>
    </row>
    <row r="795" spans="8:8" x14ac:dyDescent="0.25">
      <c r="H795" s="26"/>
    </row>
    <row r="796" spans="8:8" x14ac:dyDescent="0.25">
      <c r="H796" s="26"/>
    </row>
    <row r="797" spans="8:8" x14ac:dyDescent="0.25">
      <c r="H797" s="26"/>
    </row>
    <row r="798" spans="8:8" x14ac:dyDescent="0.25">
      <c r="H798" s="26"/>
    </row>
    <row r="799" spans="8:8" x14ac:dyDescent="0.25">
      <c r="H799" s="26"/>
    </row>
    <row r="800" spans="8:8" x14ac:dyDescent="0.25">
      <c r="H800" s="26"/>
    </row>
    <row r="801" spans="8:8" x14ac:dyDescent="0.25">
      <c r="H801" s="26"/>
    </row>
    <row r="802" spans="8:8" x14ac:dyDescent="0.25">
      <c r="H802" s="26"/>
    </row>
    <row r="803" spans="8:8" x14ac:dyDescent="0.25">
      <c r="H803" s="26"/>
    </row>
    <row r="804" spans="8:8" x14ac:dyDescent="0.25">
      <c r="H804" s="26"/>
    </row>
    <row r="805" spans="8:8" x14ac:dyDescent="0.25">
      <c r="H805" s="26"/>
    </row>
    <row r="806" spans="8:8" x14ac:dyDescent="0.25">
      <c r="H806" s="26"/>
    </row>
    <row r="807" spans="8:8" x14ac:dyDescent="0.25">
      <c r="H807" s="26"/>
    </row>
    <row r="808" spans="8:8" x14ac:dyDescent="0.25">
      <c r="H808" s="26"/>
    </row>
    <row r="809" spans="8:8" x14ac:dyDescent="0.25">
      <c r="H809" s="26"/>
    </row>
    <row r="810" spans="8:8" x14ac:dyDescent="0.25">
      <c r="H810" s="26"/>
    </row>
    <row r="811" spans="8:8" x14ac:dyDescent="0.25">
      <c r="H811" s="26"/>
    </row>
    <row r="812" spans="8:8" x14ac:dyDescent="0.25">
      <c r="H812" s="26"/>
    </row>
    <row r="813" spans="8:8" x14ac:dyDescent="0.25">
      <c r="H813" s="26"/>
    </row>
    <row r="814" spans="8:8" x14ac:dyDescent="0.25">
      <c r="H814" s="26"/>
    </row>
    <row r="815" spans="8:8" x14ac:dyDescent="0.25">
      <c r="H815" s="26"/>
    </row>
    <row r="816" spans="8:8" x14ac:dyDescent="0.25">
      <c r="H816" s="26"/>
    </row>
    <row r="817" spans="8:8" x14ac:dyDescent="0.25">
      <c r="H817" s="26"/>
    </row>
    <row r="818" spans="8:8" x14ac:dyDescent="0.25">
      <c r="H818" s="26"/>
    </row>
    <row r="819" spans="8:8" x14ac:dyDescent="0.25">
      <c r="H819" s="26"/>
    </row>
    <row r="820" spans="8:8" x14ac:dyDescent="0.25">
      <c r="H820" s="26"/>
    </row>
    <row r="821" spans="8:8" x14ac:dyDescent="0.25">
      <c r="H821" s="26"/>
    </row>
    <row r="822" spans="8:8" x14ac:dyDescent="0.25">
      <c r="H822" s="26"/>
    </row>
    <row r="823" spans="8:8" x14ac:dyDescent="0.25">
      <c r="H823" s="26"/>
    </row>
    <row r="824" spans="8:8" x14ac:dyDescent="0.25">
      <c r="H824" s="26"/>
    </row>
    <row r="825" spans="8:8" x14ac:dyDescent="0.25">
      <c r="H825" s="26"/>
    </row>
    <row r="826" spans="8:8" x14ac:dyDescent="0.25">
      <c r="H826" s="26"/>
    </row>
    <row r="827" spans="8:8" x14ac:dyDescent="0.25">
      <c r="H827" s="26"/>
    </row>
    <row r="828" spans="8:8" x14ac:dyDescent="0.25">
      <c r="H828" s="26"/>
    </row>
    <row r="829" spans="8:8" x14ac:dyDescent="0.25">
      <c r="H829" s="26"/>
    </row>
    <row r="830" spans="8:8" x14ac:dyDescent="0.25">
      <c r="H830" s="26"/>
    </row>
    <row r="831" spans="8:8" x14ac:dyDescent="0.25">
      <c r="H831" s="26"/>
    </row>
    <row r="832" spans="8:8" x14ac:dyDescent="0.25">
      <c r="H832" s="26"/>
    </row>
    <row r="833" spans="8:8" x14ac:dyDescent="0.25">
      <c r="H833" s="26"/>
    </row>
    <row r="834" spans="8:8" x14ac:dyDescent="0.25">
      <c r="H834" s="26"/>
    </row>
    <row r="835" spans="8:8" x14ac:dyDescent="0.25">
      <c r="H835" s="26"/>
    </row>
    <row r="836" spans="8:8" x14ac:dyDescent="0.25">
      <c r="H836" s="26"/>
    </row>
    <row r="837" spans="8:8" x14ac:dyDescent="0.25">
      <c r="H837" s="26"/>
    </row>
    <row r="838" spans="8:8" x14ac:dyDescent="0.25">
      <c r="H838" s="26"/>
    </row>
    <row r="839" spans="8:8" x14ac:dyDescent="0.25">
      <c r="H839" s="26"/>
    </row>
    <row r="840" spans="8:8" x14ac:dyDescent="0.25">
      <c r="H840" s="26"/>
    </row>
    <row r="841" spans="8:8" x14ac:dyDescent="0.25">
      <c r="H841" s="26"/>
    </row>
    <row r="842" spans="8:8" x14ac:dyDescent="0.25">
      <c r="H842" s="26"/>
    </row>
    <row r="843" spans="8:8" x14ac:dyDescent="0.25">
      <c r="H843" s="26"/>
    </row>
    <row r="844" spans="8:8" x14ac:dyDescent="0.25">
      <c r="H844" s="26"/>
    </row>
    <row r="845" spans="8:8" x14ac:dyDescent="0.25">
      <c r="H845" s="26"/>
    </row>
    <row r="846" spans="8:8" x14ac:dyDescent="0.25">
      <c r="H846" s="26"/>
    </row>
    <row r="847" spans="8:8" x14ac:dyDescent="0.25">
      <c r="H847" s="26"/>
    </row>
    <row r="848" spans="8:8" x14ac:dyDescent="0.25">
      <c r="H848" s="26"/>
    </row>
    <row r="849" spans="8:8" x14ac:dyDescent="0.25">
      <c r="H849" s="26"/>
    </row>
    <row r="850" spans="8:8" x14ac:dyDescent="0.25">
      <c r="H850" s="26"/>
    </row>
    <row r="851" spans="8:8" x14ac:dyDescent="0.25">
      <c r="H851" s="26"/>
    </row>
    <row r="852" spans="8:8" x14ac:dyDescent="0.25">
      <c r="H852" s="26"/>
    </row>
    <row r="853" spans="8:8" x14ac:dyDescent="0.25">
      <c r="H853" s="26"/>
    </row>
    <row r="854" spans="8:8" x14ac:dyDescent="0.25">
      <c r="H854" s="26"/>
    </row>
    <row r="855" spans="8:8" x14ac:dyDescent="0.25">
      <c r="H855" s="26"/>
    </row>
    <row r="856" spans="8:8" x14ac:dyDescent="0.25">
      <c r="H856" s="26"/>
    </row>
    <row r="857" spans="8:8" x14ac:dyDescent="0.25">
      <c r="H857" s="26"/>
    </row>
  </sheetData>
  <dataConsolidate/>
  <customSheetViews>
    <customSheetView guid="{5FB8B241-EC56-4810-9F0B-B7FD05BA3070}" showPageBreaks="1" showGridLines="0" showRowCol="0" fitToPage="1" printArea="1">
      <pane ySplit="8" topLeftCell="A9" activePane="bottomLeft" state="frozen"/>
      <selection pane="bottomLeft" activeCell="B61" sqref="B61"/>
      <pageMargins left="0.7" right="0.7" top="0.75" bottom="0.75" header="0.3" footer="0.3"/>
      <pageSetup scale="69" fitToHeight="0" orientation="landscape" r:id="rId1"/>
    </customSheetView>
    <customSheetView guid="{DBE6D45E-9113-4509-B2A6-8C17B9617F0B}" showPageBreaks="1" showGridLines="0" showRowCol="0" fitToPage="1" printArea="1">
      <pane ySplit="8" topLeftCell="A9" activePane="bottomLeft" state="frozen"/>
      <selection pane="bottomLeft" activeCell="B61" sqref="B61"/>
      <pageMargins left="0.7" right="0.7" top="0.75" bottom="0.75" header="0.3" footer="0.3"/>
      <pageSetup scale="69" fitToHeight="0" orientation="landscape" r:id="rId2"/>
    </customSheetView>
    <customSheetView guid="{F5DC1603-F845-4D70-8C96-D232634C0533}" showGridLines="0" showRowCol="0" fitToPage="1" printArea="1">
      <pane ySplit="8" topLeftCell="A9" activePane="bottomLeft" state="frozen"/>
      <selection pane="bottomLeft" activeCell="G12" sqref="G12"/>
      <pageMargins left="0.7" right="0.7" top="0.75" bottom="0.75" header="0.3" footer="0.3"/>
      <pageSetup scale="69" fitToHeight="0" orientation="landscape" r:id="rId3"/>
    </customSheetView>
    <customSheetView guid="{A7DDA43C-A6B3-4066-AC41-2CBD2AE715E0}" showGridLines="0" fitToPage="1" printArea="1">
      <pane ySplit="8" topLeftCell="A9" activePane="bottomLeft" state="frozen"/>
      <selection pane="bottomLeft" activeCell="D9" sqref="C9:D9"/>
      <pageMargins left="0.7" right="0.7" top="0.75" bottom="0.75" header="0.3" footer="0.3"/>
      <pageSetup scale="69" fitToHeight="0" orientation="landscape" r:id="rId4"/>
    </customSheetView>
  </customSheetViews>
  <mergeCells count="5">
    <mergeCell ref="C2:H5"/>
    <mergeCell ref="G6:G9"/>
    <mergeCell ref="D6:D9"/>
    <mergeCell ref="E6:E9"/>
    <mergeCell ref="F6:F9"/>
  </mergeCells>
  <phoneticPr fontId="5" type="noConversion"/>
  <conditionalFormatting sqref="C12:G18 C26:G29 C31:G39 C41:G46 C48:G57 C20:G24">
    <cfRule type="colorScale" priority="1">
      <colorScale>
        <cfvo type="min"/>
        <cfvo type="percentile" val="50"/>
        <cfvo type="max"/>
        <color rgb="FFF8696B"/>
        <color rgb="FFFFEB84"/>
        <color rgb="FF63BE7B"/>
      </colorScale>
    </cfRule>
  </conditionalFormatting>
  <conditionalFormatting sqref="C12:G18 C26:G29 C31:G39 C41:G46 C48:G57 C20:G24">
    <cfRule type="colorScale" priority="2">
      <colorScale>
        <cfvo type="min"/>
        <cfvo type="percentile" val="50"/>
        <cfvo type="max"/>
        <color rgb="FFF8696B"/>
        <color rgb="FFFFEB84"/>
        <color rgb="FF63BE7B"/>
      </colorScale>
    </cfRule>
  </conditionalFormatting>
  <conditionalFormatting sqref="C12:G18 C26:G29 C31:G39 C41:G46 C48:G57 C20:G24">
    <cfRule type="colorScale" priority="3">
      <colorScale>
        <cfvo type="min"/>
        <cfvo type="percentile" val="50"/>
        <cfvo type="max"/>
        <color rgb="FFF8696B"/>
        <color rgb="FFFFEB84"/>
        <color rgb="FF63BE7B"/>
      </colorScale>
    </cfRule>
  </conditionalFormatting>
  <dataValidations count="1">
    <dataValidation type="list" allowBlank="1" showInputMessage="1" showErrorMessage="1" sqref="D41:G46 D12:G18 D48:G56 D26:G29 D31:G39 D20:G24" xr:uid="{00000000-0002-0000-0200-000000000000}">
      <formula1>$A$3:$A$9</formula1>
    </dataValidation>
  </dataValidations>
  <pageMargins left="0.7" right="0.7" top="0.75" bottom="0.75" header="0.3" footer="0.3"/>
  <pageSetup scale="62" fitToHeight="0"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2"/>
  <sheetViews>
    <sheetView showGridLines="0" tabSelected="1" zoomScale="89" zoomScaleNormal="89" workbookViewId="0">
      <selection activeCell="I23" sqref="I23"/>
    </sheetView>
  </sheetViews>
  <sheetFormatPr defaultRowHeight="15" x14ac:dyDescent="0.25"/>
  <cols>
    <col min="2" max="2" width="42.140625" style="29" customWidth="1"/>
    <col min="3" max="3" width="16.28515625" customWidth="1"/>
    <col min="5" max="5" width="4.7109375" customWidth="1"/>
    <col min="6" max="6" width="21.85546875" bestFit="1" customWidth="1"/>
    <col min="8" max="8" width="4.140625" customWidth="1"/>
    <col min="9" max="9" width="45.5703125" bestFit="1" customWidth="1"/>
    <col min="10" max="10" width="9.42578125" customWidth="1"/>
    <col min="15" max="15" width="9.140625" hidden="1" customWidth="1"/>
    <col min="16" max="16" width="120.42578125" style="24" hidden="1" customWidth="1"/>
  </cols>
  <sheetData>
    <row r="1" spans="1:16" s="23" customFormat="1" x14ac:dyDescent="0.25">
      <c r="B1" s="29"/>
      <c r="P1" s="24"/>
    </row>
    <row r="2" spans="1:16" s="23" customFormat="1" ht="15.75" x14ac:dyDescent="0.25">
      <c r="B2" s="29"/>
      <c r="E2" s="111" t="s">
        <v>180</v>
      </c>
      <c r="F2" s="30" t="s">
        <v>181</v>
      </c>
      <c r="P2" s="24"/>
    </row>
    <row r="3" spans="1:16" s="23" customFormat="1" ht="15.75" x14ac:dyDescent="0.25">
      <c r="B3" s="29"/>
      <c r="E3" s="33">
        <v>0</v>
      </c>
      <c r="F3" s="33" t="s">
        <v>80</v>
      </c>
      <c r="H3" s="30" t="s">
        <v>67</v>
      </c>
      <c r="I3" s="30" t="s">
        <v>68</v>
      </c>
      <c r="J3" s="88">
        <f>AVERAGE(C12:C18)</f>
        <v>0</v>
      </c>
      <c r="K3" s="89">
        <f>SUM(C12:C18)/45</f>
        <v>0</v>
      </c>
      <c r="P3" s="24"/>
    </row>
    <row r="4" spans="1:16" s="23" customFormat="1" ht="15.75" x14ac:dyDescent="0.25">
      <c r="B4" s="29"/>
      <c r="E4" s="33">
        <v>1</v>
      </c>
      <c r="F4" s="33" t="s">
        <v>81</v>
      </c>
      <c r="H4" s="30" t="s">
        <v>71</v>
      </c>
      <c r="I4" s="30" t="s">
        <v>86</v>
      </c>
      <c r="J4" s="30">
        <f>AVERAGE(C20:C23)</f>
        <v>0</v>
      </c>
      <c r="K4" s="89">
        <f>SUM(C20:C23)/30</f>
        <v>0</v>
      </c>
      <c r="P4" s="24"/>
    </row>
    <row r="5" spans="1:16" s="23" customFormat="1" ht="15" customHeight="1" x14ac:dyDescent="0.25">
      <c r="B5" s="29"/>
      <c r="E5" s="33">
        <v>2</v>
      </c>
      <c r="F5" s="33" t="s">
        <v>82</v>
      </c>
      <c r="H5" s="30" t="s">
        <v>72</v>
      </c>
      <c r="I5" s="30" t="s">
        <v>87</v>
      </c>
      <c r="J5" s="88">
        <f>AVERAGE(C26:C29)</f>
        <v>0</v>
      </c>
      <c r="K5" s="89">
        <f>SUM(C26:C29)/20</f>
        <v>0</v>
      </c>
      <c r="O5" s="90">
        <v>0</v>
      </c>
      <c r="P5" s="91" t="s">
        <v>143</v>
      </c>
    </row>
    <row r="6" spans="1:16" s="23" customFormat="1" ht="18.75" x14ac:dyDescent="0.3">
      <c r="A6" s="92" t="s">
        <v>79</v>
      </c>
      <c r="B6" s="93"/>
      <c r="C6" s="97">
        <f>AVERAGE(C12:C18,C20:C24,C26:C29,C31:C39,C41:C45,C47:C55)</f>
        <v>0</v>
      </c>
      <c r="E6" s="33">
        <v>3</v>
      </c>
      <c r="F6" s="33" t="s">
        <v>83</v>
      </c>
      <c r="H6" s="30" t="s">
        <v>74</v>
      </c>
      <c r="I6" s="30" t="s">
        <v>75</v>
      </c>
      <c r="J6" s="88">
        <f>AVERAGE(C31:C39)</f>
        <v>0</v>
      </c>
      <c r="K6" s="89">
        <f>SUM(C31:C39)/45</f>
        <v>0</v>
      </c>
      <c r="O6" s="90">
        <v>1</v>
      </c>
      <c r="P6" s="91" t="s">
        <v>144</v>
      </c>
    </row>
    <row r="7" spans="1:16" s="23" customFormat="1" ht="21" x14ac:dyDescent="0.35">
      <c r="A7" s="96" t="s">
        <v>149</v>
      </c>
      <c r="B7" s="32" t="str">
        <f>VLOOKUP(C6,E3:F8,2,TRUE)</f>
        <v>Exclusive</v>
      </c>
      <c r="C7" s="31"/>
      <c r="E7" s="33">
        <v>4</v>
      </c>
      <c r="F7" s="33" t="s">
        <v>84</v>
      </c>
      <c r="H7" s="30" t="s">
        <v>89</v>
      </c>
      <c r="I7" s="30" t="s">
        <v>46</v>
      </c>
      <c r="J7" s="88">
        <f>AVERAGE(C41:C45)</f>
        <v>0</v>
      </c>
      <c r="K7" s="89">
        <f>SUM(C41:C45)/30</f>
        <v>0</v>
      </c>
      <c r="O7" s="90">
        <v>2</v>
      </c>
      <c r="P7" s="91" t="s">
        <v>145</v>
      </c>
    </row>
    <row r="8" spans="1:16" ht="15.75" x14ac:dyDescent="0.25">
      <c r="E8" s="33">
        <v>5</v>
      </c>
      <c r="F8" s="33" t="s">
        <v>85</v>
      </c>
      <c r="H8" s="30" t="s">
        <v>90</v>
      </c>
      <c r="I8" s="30" t="s">
        <v>0</v>
      </c>
      <c r="J8" s="88">
        <f>AVERAGE(C47:C53)</f>
        <v>0</v>
      </c>
      <c r="K8" s="89">
        <f>SUM(C47:C53)/35</f>
        <v>0</v>
      </c>
      <c r="O8" s="90">
        <v>3</v>
      </c>
      <c r="P8" s="91" t="s">
        <v>146</v>
      </c>
    </row>
    <row r="9" spans="1:16" s="23" customFormat="1" ht="15.75" customHeight="1" x14ac:dyDescent="0.25">
      <c r="A9" s="157" t="s">
        <v>146</v>
      </c>
      <c r="B9" s="158"/>
      <c r="C9" s="159"/>
      <c r="H9" s="90"/>
      <c r="I9" s="90"/>
      <c r="J9" s="94"/>
      <c r="K9" s="95"/>
      <c r="O9" s="90"/>
      <c r="P9" s="91"/>
    </row>
    <row r="10" spans="1:16" s="23" customFormat="1" ht="69.75" customHeight="1" x14ac:dyDescent="0.25">
      <c r="A10" s="160"/>
      <c r="B10" s="161"/>
      <c r="C10" s="162"/>
      <c r="H10" s="90"/>
      <c r="I10" s="90"/>
      <c r="J10" s="94"/>
      <c r="K10" s="95"/>
      <c r="O10" s="90"/>
      <c r="P10" s="91"/>
    </row>
    <row r="11" spans="1:16" ht="36.75" customHeight="1" x14ac:dyDescent="0.25">
      <c r="A11" s="102" t="str">
        <f>Assessment!A11</f>
        <v>A.</v>
      </c>
      <c r="B11" s="103" t="str">
        <f>Assessment!B11</f>
        <v>Organizational Commitment</v>
      </c>
      <c r="C11" s="103" t="s">
        <v>78</v>
      </c>
      <c r="O11" s="90">
        <v>4</v>
      </c>
      <c r="P11" s="91" t="s">
        <v>147</v>
      </c>
    </row>
    <row r="12" spans="1:16" ht="60" x14ac:dyDescent="0.25">
      <c r="A12" s="30">
        <f>Assessment!A12</f>
        <v>1</v>
      </c>
      <c r="B12" s="17" t="str">
        <f>Assessment!B12</f>
        <v xml:space="preserve">Public written commitment to address/eliminate racial and ethnic inequities exists in guiding documentation: mission, vision, goals. </v>
      </c>
      <c r="C12" s="30">
        <f>Assessment!C12</f>
        <v>0</v>
      </c>
      <c r="O12" s="90">
        <v>5</v>
      </c>
      <c r="P12" s="91" t="s">
        <v>148</v>
      </c>
    </row>
    <row r="13" spans="1:16" ht="60" x14ac:dyDescent="0.25">
      <c r="A13" s="30">
        <f>Assessment!A13</f>
        <v>2</v>
      </c>
      <c r="B13" s="17" t="str">
        <f>Assessment!B13</f>
        <v>Bureau commitment to address racial and ethnic inequities included in guiding documentation such as goal statements and work plans.</v>
      </c>
      <c r="C13" s="30">
        <f>Assessment!C13</f>
        <v>0</v>
      </c>
    </row>
    <row r="14" spans="1:16" ht="45" x14ac:dyDescent="0.25">
      <c r="A14" s="30">
        <f>Assessment!A14</f>
        <v>3</v>
      </c>
      <c r="B14" s="17" t="str">
        <f>Assessment!B14</f>
        <v>Development and monitoring of racial equity plan, or strategy integrates perspectives from staff.</v>
      </c>
      <c r="C14" s="30">
        <f>Assessment!C14</f>
        <v>0</v>
      </c>
    </row>
    <row r="15" spans="1:16" ht="45" x14ac:dyDescent="0.25">
      <c r="A15" s="30">
        <f>Assessment!A15</f>
        <v>4</v>
      </c>
      <c r="B15" s="109" t="str">
        <f>Assessment!B15</f>
        <v>Staff has an understanding of how their role is important in addressing institutional racism and can articulate this to others?</v>
      </c>
      <c r="C15" s="30">
        <f>Assessment!C15</f>
        <v>0</v>
      </c>
      <c r="E15" s="156"/>
      <c r="F15" s="156"/>
    </row>
    <row r="16" spans="1:16" ht="30" x14ac:dyDescent="0.25">
      <c r="A16" s="30">
        <f>Assessment!A16</f>
        <v>5</v>
      </c>
      <c r="B16" s="109" t="str">
        <f>Assessment!B16</f>
        <v>Staff have a shared language on equity, race, and institutional racism?</v>
      </c>
      <c r="C16" s="30">
        <f>Assessment!C16</f>
        <v>0</v>
      </c>
      <c r="E16" s="156"/>
      <c r="F16" s="156"/>
    </row>
    <row r="17" spans="1:16" ht="75" x14ac:dyDescent="0.25">
      <c r="A17" s="30">
        <f>Assessment!A17</f>
        <v>6</v>
      </c>
      <c r="B17" s="109" t="str">
        <f>Assessment!B17</f>
        <v>A racial equity assessment and action plan exists for the Bureau and updated annually, with concrete responsibilities assigned to relevant staff to ensure that annual goals are reached.</v>
      </c>
      <c r="C17" s="30">
        <f>Assessment!C17</f>
        <v>0</v>
      </c>
      <c r="E17" s="156"/>
      <c r="F17" s="156"/>
    </row>
    <row r="18" spans="1:16" ht="60" x14ac:dyDescent="0.25">
      <c r="A18" s="30">
        <f>Assessment!A18</f>
        <v>7</v>
      </c>
      <c r="B18" s="109" t="str">
        <f>Assessment!B18</f>
        <v>Staff understands how their work is connected to the broader equity vision of the Bureau's strategic plan and the Citywide goals.</v>
      </c>
      <c r="C18" s="30">
        <f>Assessment!C18</f>
        <v>0</v>
      </c>
      <c r="E18" s="156"/>
      <c r="F18" s="156"/>
    </row>
    <row r="19" spans="1:16" x14ac:dyDescent="0.25">
      <c r="A19" s="102" t="str">
        <f>Assessment!A19</f>
        <v>B.</v>
      </c>
      <c r="B19" s="103" t="str">
        <f>Assessment!B19</f>
        <v>Leadership and Management</v>
      </c>
      <c r="C19" s="30"/>
    </row>
    <row r="20" spans="1:16" ht="60" x14ac:dyDescent="0.25">
      <c r="A20" s="30">
        <f>Assessment!A20</f>
        <v>1</v>
      </c>
      <c r="B20" s="17" t="str">
        <f>Assessment!B20</f>
        <v>Leadership have and use a specific equity lens tool when making significant decisions, such as program planning, budgeting, and staffing decisions.</v>
      </c>
      <c r="C20" s="30">
        <f>Assessment!C20</f>
        <v>0</v>
      </c>
    </row>
    <row r="21" spans="1:16" ht="45" x14ac:dyDescent="0.25">
      <c r="A21" s="30">
        <f>Assessment!A21</f>
        <v>2</v>
      </c>
      <c r="B21" s="17" t="str">
        <f>Assessment!B21</f>
        <v>Internal structures exist to address issues of institutional racism (i.e. a functioning equity committee).</v>
      </c>
      <c r="C21" s="30">
        <f>Assessment!C21</f>
        <v>0</v>
      </c>
    </row>
    <row r="22" spans="1:16" ht="45" x14ac:dyDescent="0.25">
      <c r="A22" s="30">
        <f>Assessment!A22</f>
        <v>3</v>
      </c>
      <c r="B22" s="17" t="str">
        <f>Assessment!B22</f>
        <v xml:space="preserve">Management consistently champions racial equity goals (identified in the Bureau's Equity plan) through the work of the Bureau. </v>
      </c>
      <c r="C22" s="30">
        <f>Assessment!C22</f>
        <v>0</v>
      </c>
    </row>
    <row r="23" spans="1:16" ht="60" x14ac:dyDescent="0.25">
      <c r="A23" s="30">
        <f>Assessment!A23</f>
        <v>4</v>
      </c>
      <c r="B23" s="109" t="str">
        <f>Assessment!B23</f>
        <v xml:space="preserve">Management regularly seeks staff input regarding racial equity work, including questions regarding work climate and culture. </v>
      </c>
      <c r="C23" s="30">
        <f>Assessment!C23</f>
        <v>0</v>
      </c>
    </row>
    <row r="24" spans="1:16" s="23" customFormat="1" ht="45" x14ac:dyDescent="0.25">
      <c r="A24" s="30">
        <f>Assessment!A24</f>
        <v>5</v>
      </c>
      <c r="B24" s="109" t="str">
        <f>Assessment!B24</f>
        <v>Management participates in a network or has allies that help to reinforce racial equity best practices and organizational learning.</v>
      </c>
      <c r="C24" s="30">
        <f>Assessment!C24</f>
        <v>0</v>
      </c>
      <c r="P24" s="24"/>
    </row>
    <row r="25" spans="1:16" x14ac:dyDescent="0.25">
      <c r="A25" s="102" t="str">
        <f>Assessment!A25</f>
        <v>C.</v>
      </c>
      <c r="B25" s="103" t="str">
        <f>Assessment!B25</f>
        <v>Workforce</v>
      </c>
      <c r="C25" s="30"/>
    </row>
    <row r="26" spans="1:16" ht="60" x14ac:dyDescent="0.25">
      <c r="A26" s="30">
        <f>Assessment!A26</f>
        <v>1</v>
      </c>
      <c r="B26" s="17" t="str">
        <f>Assessment!B26</f>
        <v>Practices exist to recruit, retain and develop staff who come from a community of color and/or are proficient in language other than English.</v>
      </c>
      <c r="C26" s="30">
        <f>Assessment!C26</f>
        <v>0</v>
      </c>
    </row>
    <row r="27" spans="1:16" ht="45" x14ac:dyDescent="0.25">
      <c r="A27" s="30">
        <f>Assessment!A27</f>
        <v>2</v>
      </c>
      <c r="B27" s="17" t="str">
        <f>Assessment!B27</f>
        <v>Racial equity and cultural responsiveness knowledge, skills and practices are  part of all job descriptions and or work plans.</v>
      </c>
      <c r="C27" s="30">
        <f>Assessment!C27</f>
        <v>0</v>
      </c>
    </row>
    <row r="28" spans="1:16" ht="60" x14ac:dyDescent="0.25">
      <c r="A28" s="30">
        <f>Assessment!A28</f>
        <v>3</v>
      </c>
      <c r="B28" s="17" t="str">
        <f>Assessment!B28</f>
        <v>Professional development opportunities to build capacity to implement racial equity and cultural responsiveness goals are made available for all levels of staff.</v>
      </c>
      <c r="C28" s="30">
        <f>Assessment!C28</f>
        <v>0</v>
      </c>
    </row>
    <row r="29" spans="1:16" ht="45" x14ac:dyDescent="0.25">
      <c r="A29" s="30">
        <f>Assessment!A29</f>
        <v>4</v>
      </c>
      <c r="B29" s="17" t="str">
        <f>Assessment!B29</f>
        <v>Performance appraisals/evaluations include progress on racial equity and cultural responsiveness goals.</v>
      </c>
      <c r="C29" s="30">
        <f>Assessment!C29</f>
        <v>0</v>
      </c>
    </row>
    <row r="30" spans="1:16" x14ac:dyDescent="0.25">
      <c r="A30" s="102" t="str">
        <f>Assessment!A30</f>
        <v>D.</v>
      </c>
      <c r="B30" s="103" t="str">
        <f>Assessment!B30</f>
        <v>Community Access and Partnership</v>
      </c>
      <c r="C30" s="30"/>
    </row>
    <row r="31" spans="1:16" ht="30" x14ac:dyDescent="0.25">
      <c r="A31" s="30">
        <f>Assessment!A31</f>
        <v>1</v>
      </c>
      <c r="B31" s="17" t="str">
        <f>Assessment!B31</f>
        <v>Interpretation/translation services are used for English language learners.</v>
      </c>
      <c r="C31" s="30">
        <f>Assessment!C31</f>
        <v>0</v>
      </c>
    </row>
    <row r="32" spans="1:16" ht="105" x14ac:dyDescent="0.25">
      <c r="A32" s="30">
        <f>Assessment!A32</f>
        <v>2</v>
      </c>
      <c r="B32" s="109" t="str">
        <f>Assessment!B32</f>
        <v xml:space="preserve">Materials in at least 5 of the 10 most frequently spoken  languages in the Portland area, other than English are available, used, and assessed for racial bias. (i.e. Spanish (&amp; Spanish creole), Vietnamese, Chinese, Russian, Romanian, Ukrainian, Japanese, Somali, Arabic and Laotian) .  </v>
      </c>
      <c r="C32" s="30">
        <f>Assessment!C32</f>
        <v>0</v>
      </c>
    </row>
    <row r="33" spans="1:3" ht="45" x14ac:dyDescent="0.25">
      <c r="A33" s="30">
        <f>Assessment!A33</f>
        <v>3</v>
      </c>
      <c r="B33" s="109" t="str">
        <f>Assessment!B33</f>
        <v>Staff consistently use Public Involvement Advisory Committee (PIAC) recommended best practices for public involvement.</v>
      </c>
      <c r="C33" s="30">
        <f>Assessment!C33</f>
        <v>0</v>
      </c>
    </row>
    <row r="34" spans="1:3" ht="60" x14ac:dyDescent="0.25">
      <c r="A34" s="30">
        <f>Assessment!A34</f>
        <v>4</v>
      </c>
      <c r="B34" s="109" t="str">
        <f>Assessment!B34</f>
        <v>Communication materials are assessed for racial bias and reviewed to ensure materials reflect the diversity in the community served.</v>
      </c>
      <c r="C34" s="30">
        <f>Assessment!C34</f>
        <v>0</v>
      </c>
    </row>
    <row r="35" spans="1:3" ht="75" x14ac:dyDescent="0.25">
      <c r="A35" s="30">
        <f>Assessment!A35</f>
        <v>5</v>
      </c>
      <c r="B35" s="109" t="str">
        <f>Assessment!B35</f>
        <v>Advisory boards, commissions, and other volunteer composition and  roles reflect the racial demographic of the community. (i.e. diversity of membership plus use of an equity lens.).</v>
      </c>
      <c r="C35" s="30">
        <f>Assessment!C35</f>
        <v>0</v>
      </c>
    </row>
    <row r="36" spans="1:3" ht="60" x14ac:dyDescent="0.25">
      <c r="A36" s="30">
        <f>Assessment!A36</f>
        <v>6</v>
      </c>
      <c r="B36" s="109" t="str">
        <f>Assessment!B36</f>
        <v>Meetings at least bi-annually with communities of color specifically to discuss racial equity and the impact of bureaus' work on communities of color.</v>
      </c>
      <c r="C36" s="30">
        <f>Assessment!C36</f>
        <v>0</v>
      </c>
    </row>
    <row r="37" spans="1:3" ht="60" x14ac:dyDescent="0.25">
      <c r="A37" s="30">
        <f>Assessment!A37</f>
        <v>7</v>
      </c>
      <c r="B37" s="109" t="str">
        <f>Assessment!B37</f>
        <v>Communities of color are involved in investment and/or service decisions that impact them directly (whether collectively or as individual communities).</v>
      </c>
      <c r="C37" s="30">
        <f>Assessment!C37</f>
        <v>0</v>
      </c>
    </row>
    <row r="38" spans="1:3" ht="60" x14ac:dyDescent="0.25">
      <c r="A38" s="30">
        <f>Assessment!A38</f>
        <v>8</v>
      </c>
      <c r="B38" s="109" t="str">
        <f>Assessment!B38</f>
        <v>Representatives from communities of color are participants in  development of  programs, policy, or services that impact them.</v>
      </c>
      <c r="C38" s="30">
        <f>Assessment!C38</f>
        <v>0</v>
      </c>
    </row>
    <row r="39" spans="1:3" ht="60" x14ac:dyDescent="0.25">
      <c r="A39" s="30">
        <f>Assessment!A39</f>
        <v>9</v>
      </c>
      <c r="B39" s="17" t="str">
        <f>Assessment!B39</f>
        <v>Planning practices for investments/resource distribution and service/program delivery are accessible to and, as appropriate, driven by community stakeholders.</v>
      </c>
      <c r="C39" s="30">
        <f>Assessment!C39</f>
        <v>0</v>
      </c>
    </row>
    <row r="40" spans="1:3" x14ac:dyDescent="0.25">
      <c r="A40" s="102" t="str">
        <f>Assessment!A40</f>
        <v>E.</v>
      </c>
      <c r="B40" s="103" t="str">
        <f>Assessment!B40</f>
        <v>Contracting</v>
      </c>
      <c r="C40" s="30"/>
    </row>
    <row r="41" spans="1:3" ht="45" x14ac:dyDescent="0.25">
      <c r="A41" s="30">
        <f>Assessment!A41</f>
        <v>1</v>
      </c>
      <c r="B41" s="17" t="str">
        <f>Assessment!B41</f>
        <v>Bureau resources have been allocated to respond to documented racial/ethnic inequities.</v>
      </c>
      <c r="C41" s="30">
        <f>Assessment!C41</f>
        <v>0</v>
      </c>
    </row>
    <row r="42" spans="1:3" ht="45" x14ac:dyDescent="0.25">
      <c r="A42" s="30">
        <f>Assessment!A42</f>
        <v>2</v>
      </c>
      <c r="B42" s="17" t="str">
        <f>Assessment!B42</f>
        <v>Practices are in place to increase contracting opportunities for minority owned businesses.</v>
      </c>
      <c r="C42" s="30">
        <f>Assessment!C42</f>
        <v>0</v>
      </c>
    </row>
    <row r="43" spans="1:3" ht="60" x14ac:dyDescent="0.25">
      <c r="A43" s="30">
        <f>Assessment!A43</f>
        <v>3</v>
      </c>
      <c r="B43" s="17" t="str">
        <f>Assessment!B43</f>
        <v>Grants and contracts are awarded to culturally specific organizations that serve communities of color at levels that will contribute to reducing racial disparities.</v>
      </c>
      <c r="C43" s="30">
        <f>Assessment!C43</f>
        <v>0</v>
      </c>
    </row>
    <row r="44" spans="1:3" ht="45" x14ac:dyDescent="0.25">
      <c r="A44" s="30">
        <f>Assessment!A44</f>
        <v>4</v>
      </c>
      <c r="B44" s="17" t="str">
        <f>Assessment!B44</f>
        <v>Granting and contracting processes are designed to remove participation barriers for communities of color.</v>
      </c>
      <c r="C44" s="30">
        <f>Assessment!C44</f>
        <v>0</v>
      </c>
    </row>
    <row r="45" spans="1:3" ht="45" x14ac:dyDescent="0.25">
      <c r="A45" s="30">
        <f>Assessment!A46</f>
        <v>6</v>
      </c>
      <c r="B45" s="17" t="str">
        <f>Assessment!B46</f>
        <v>The elimination of racial/ethnic disparities is integrated into Bureau performance indicators for the Bureau's work.</v>
      </c>
      <c r="C45" s="30">
        <f>Assessment!C45</f>
        <v>0</v>
      </c>
    </row>
    <row r="46" spans="1:3" ht="30" x14ac:dyDescent="0.25">
      <c r="A46" s="102" t="str">
        <f>Assessment!A47</f>
        <v>F.</v>
      </c>
      <c r="B46" s="103" t="str">
        <f>Assessment!B47</f>
        <v>Data, Metrics &amp; Continuous Quality Improvement</v>
      </c>
      <c r="C46" s="30"/>
    </row>
    <row r="47" spans="1:3" ht="45" x14ac:dyDescent="0.25">
      <c r="A47" s="30">
        <f>Assessment!A48</f>
        <v>1</v>
      </c>
      <c r="B47" s="17" t="str">
        <f>Assessment!B48</f>
        <v>Racial , ethnic and linguistic makeup of customers and  stakeholders is collected, tracked and evaluated.</v>
      </c>
      <c r="C47" s="30">
        <f>Assessment!C47</f>
        <v>0</v>
      </c>
    </row>
    <row r="48" spans="1:3" ht="30" x14ac:dyDescent="0.25">
      <c r="A48" s="30">
        <f>Assessment!A49</f>
        <v>2</v>
      </c>
      <c r="B48" s="109" t="str">
        <f>Assessment!B49</f>
        <v>Collected data is accessible by staff and  the public.</v>
      </c>
      <c r="C48" s="30">
        <f>Assessment!C48</f>
        <v>0</v>
      </c>
    </row>
    <row r="49" spans="1:3" ht="30" x14ac:dyDescent="0.25">
      <c r="A49" s="30">
        <f>Assessment!A50</f>
        <v>3</v>
      </c>
      <c r="B49" s="109" t="str">
        <f>Assessment!B50</f>
        <v>Collected race and ethnicity data is used to develop criteria for service delivery.</v>
      </c>
      <c r="C49" s="30">
        <f>Assessment!C49</f>
        <v>0</v>
      </c>
    </row>
    <row r="50" spans="1:3" ht="60" x14ac:dyDescent="0.25">
      <c r="A50" s="30">
        <f>Assessment!A51</f>
        <v>4</v>
      </c>
      <c r="B50" s="109" t="str">
        <f>Assessment!B51</f>
        <v>Relevant demographic data is used and evaluated to understand impacts of decisions or accessibility of services to communities of color.</v>
      </c>
      <c r="C50" s="30">
        <f>Assessment!C50</f>
        <v>0</v>
      </c>
    </row>
    <row r="51" spans="1:3" ht="45" x14ac:dyDescent="0.25">
      <c r="A51" s="30">
        <f>Assessment!A52</f>
        <v>5</v>
      </c>
      <c r="B51" s="109" t="str">
        <f>Assessment!B52</f>
        <v>Race and ethnicity data is used to prioritize and develop criteria for decision making (i.e. investments, resource distribution)</v>
      </c>
      <c r="C51" s="30">
        <f>Assessment!C51</f>
        <v>0</v>
      </c>
    </row>
    <row r="52" spans="1:3" ht="60" x14ac:dyDescent="0.25">
      <c r="A52" s="30">
        <f>Assessment!A53</f>
        <v>6</v>
      </c>
      <c r="B52" s="109" t="str">
        <f>Assessment!B53</f>
        <v>Disaggregated demographic data on customer, participatant, or stakeholder satisfaction is collected, tracked, and evaluated.</v>
      </c>
      <c r="C52" s="30">
        <f>Assessment!C52</f>
        <v>0</v>
      </c>
    </row>
    <row r="53" spans="1:3" ht="60" x14ac:dyDescent="0.25">
      <c r="A53" s="30">
        <f>Assessment!A54</f>
        <v>7</v>
      </c>
      <c r="B53" s="109" t="str">
        <f>Assessment!B54</f>
        <v>Racial, ethnic and linguistic makeup of your advisory boards, volunteers, evaluation and hiring panels, and public workgroups is collected, tracked, and evaluated.</v>
      </c>
      <c r="C53" s="30">
        <f>Assessment!C53</f>
        <v>0</v>
      </c>
    </row>
    <row r="54" spans="1:3" ht="30" x14ac:dyDescent="0.25">
      <c r="A54" s="30">
        <f>Assessment!A55</f>
        <v>8</v>
      </c>
      <c r="B54" s="109" t="str">
        <f>Assessment!B55</f>
        <v xml:space="preserve">Continuous process improvement principles are practiced regarding racial equity work. </v>
      </c>
      <c r="C54" s="30">
        <f>Assessment!C54</f>
        <v>0</v>
      </c>
    </row>
    <row r="55" spans="1:3" ht="45" x14ac:dyDescent="0.25">
      <c r="A55" s="30">
        <f>Assessment!A56</f>
        <v>9</v>
      </c>
      <c r="B55" s="109" t="str">
        <f>Assessment!B56</f>
        <v>There is ongoing evaluation of policy, service, or program impacts communities of color.</v>
      </c>
      <c r="C55" s="30">
        <f>Assessment!C55</f>
        <v>0</v>
      </c>
    </row>
    <row r="56" spans="1:3" x14ac:dyDescent="0.25">
      <c r="A56" s="23"/>
    </row>
    <row r="57" spans="1:3" x14ac:dyDescent="0.25">
      <c r="A57" s="23"/>
    </row>
    <row r="58" spans="1:3" x14ac:dyDescent="0.25">
      <c r="A58" s="23"/>
    </row>
    <row r="59" spans="1:3" x14ac:dyDescent="0.25">
      <c r="A59" s="23"/>
    </row>
    <row r="60" spans="1:3" x14ac:dyDescent="0.25">
      <c r="A60" s="23"/>
    </row>
    <row r="61" spans="1:3" x14ac:dyDescent="0.25">
      <c r="A61" s="23"/>
    </row>
    <row r="62" spans="1:3" x14ac:dyDescent="0.25">
      <c r="A62" s="23"/>
    </row>
    <row r="63" spans="1:3" x14ac:dyDescent="0.25">
      <c r="A63" s="23"/>
    </row>
    <row r="64" spans="1:3" x14ac:dyDescent="0.25">
      <c r="A64" s="23"/>
    </row>
    <row r="65" spans="1:1" x14ac:dyDescent="0.25">
      <c r="A65" s="23"/>
    </row>
    <row r="66" spans="1:1" x14ac:dyDescent="0.25">
      <c r="A66" s="23"/>
    </row>
    <row r="67" spans="1:1" x14ac:dyDescent="0.25">
      <c r="A67" s="23"/>
    </row>
    <row r="68" spans="1:1" x14ac:dyDescent="0.25">
      <c r="A68" s="23"/>
    </row>
    <row r="69" spans="1:1" x14ac:dyDescent="0.25">
      <c r="A69" s="23"/>
    </row>
    <row r="70" spans="1:1" x14ac:dyDescent="0.25">
      <c r="A70" s="23"/>
    </row>
    <row r="71" spans="1:1" x14ac:dyDescent="0.25">
      <c r="A71" s="23"/>
    </row>
    <row r="72" spans="1:1" x14ac:dyDescent="0.25">
      <c r="A72" s="23"/>
    </row>
    <row r="73" spans="1:1" x14ac:dyDescent="0.25">
      <c r="A73" s="23"/>
    </row>
    <row r="74" spans="1:1" x14ac:dyDescent="0.25">
      <c r="A74" s="23"/>
    </row>
    <row r="75" spans="1:1" x14ac:dyDescent="0.25">
      <c r="A75" s="23"/>
    </row>
    <row r="76" spans="1:1" x14ac:dyDescent="0.25">
      <c r="A76" s="23"/>
    </row>
    <row r="77" spans="1:1" x14ac:dyDescent="0.25">
      <c r="A77" s="23"/>
    </row>
    <row r="78" spans="1:1" x14ac:dyDescent="0.25">
      <c r="A78" s="23"/>
    </row>
    <row r="79" spans="1:1" x14ac:dyDescent="0.25">
      <c r="A79" s="23"/>
    </row>
    <row r="80" spans="1:1" x14ac:dyDescent="0.25">
      <c r="A80" s="23"/>
    </row>
    <row r="81" spans="1:1" x14ac:dyDescent="0.25">
      <c r="A81" s="23"/>
    </row>
    <row r="82" spans="1:1" x14ac:dyDescent="0.25">
      <c r="A82" s="23"/>
    </row>
    <row r="83" spans="1:1" x14ac:dyDescent="0.25">
      <c r="A83" s="23"/>
    </row>
    <row r="84" spans="1:1" x14ac:dyDescent="0.25">
      <c r="A84" s="23"/>
    </row>
    <row r="85" spans="1:1" x14ac:dyDescent="0.25">
      <c r="A85" s="23"/>
    </row>
    <row r="86" spans="1:1" x14ac:dyDescent="0.25">
      <c r="A86" s="23"/>
    </row>
    <row r="87" spans="1:1" x14ac:dyDescent="0.25">
      <c r="A87" s="23"/>
    </row>
    <row r="88" spans="1:1" x14ac:dyDescent="0.25">
      <c r="A88" s="23"/>
    </row>
    <row r="89" spans="1:1" x14ac:dyDescent="0.25">
      <c r="A89" s="23"/>
    </row>
    <row r="90" spans="1:1" x14ac:dyDescent="0.25">
      <c r="A90" s="23"/>
    </row>
    <row r="91" spans="1:1" x14ac:dyDescent="0.25">
      <c r="A91" s="23"/>
    </row>
    <row r="92" spans="1:1" x14ac:dyDescent="0.25">
      <c r="A92" s="23"/>
    </row>
  </sheetData>
  <customSheetViews>
    <customSheetView guid="{5FB8B241-EC56-4810-9F0B-B7FD05BA3070}" scale="89" showPageBreaks="1" showGridLines="0" showRowCol="0" printArea="1" hiddenColumns="1">
      <pageMargins left="0.7" right="0.7" top="0.75" bottom="0.75" header="0.3" footer="0.3"/>
      <pageSetup scale="50" orientation="portrait" r:id="rId1"/>
    </customSheetView>
    <customSheetView guid="{DBE6D45E-9113-4509-B2A6-8C17B9617F0B}" scale="89" showPageBreaks="1" showGridLines="0" showRowCol="0" printArea="1" hiddenColumns="1">
      <pageMargins left="0.7" right="0.7" top="0.75" bottom="0.75" header="0.3" footer="0.3"/>
      <pageSetup scale="50" orientation="portrait" r:id="rId2"/>
    </customSheetView>
    <customSheetView guid="{F5DC1603-F845-4D70-8C96-D232634C0533}" scale="89" showGridLines="0" showRowCol="0" hiddenColumns="1">
      <pageMargins left="0.7" right="0.7" top="0.75" bottom="0.75" header="0.3" footer="0.3"/>
      <pageSetup scale="50" orientation="portrait" r:id="rId3"/>
    </customSheetView>
    <customSheetView guid="{A7DDA43C-A6B3-4066-AC41-2CBD2AE715E0}" scale="89" showGridLines="0" printArea="1" hiddenColumns="1">
      <selection activeCell="A47" sqref="A47:C55"/>
      <pageMargins left="0.7" right="0.7" top="0.75" bottom="0.75" header="0.3" footer="0.3"/>
      <pageSetup scale="50" orientation="portrait" r:id="rId4"/>
    </customSheetView>
  </customSheetViews>
  <mergeCells count="2">
    <mergeCell ref="E15:F18"/>
    <mergeCell ref="A9:C10"/>
  </mergeCells>
  <conditionalFormatting sqref="C12:C55">
    <cfRule type="colorScale" priority="6">
      <colorScale>
        <cfvo type="min"/>
        <cfvo type="percentile" val="50"/>
        <cfvo type="max"/>
        <color rgb="FFF8696B"/>
        <color rgb="FFFFEB84"/>
        <color rgb="FF63BE7B"/>
      </colorScale>
    </cfRule>
  </conditionalFormatting>
  <conditionalFormatting sqref="E3:F8">
    <cfRule type="colorScale" priority="3">
      <colorScale>
        <cfvo type="min"/>
        <cfvo type="percentile" val="50"/>
        <cfvo type="max"/>
        <color rgb="FFF8696B"/>
        <color rgb="FFFFEB84"/>
        <color rgb="FF63BE7B"/>
      </colorScale>
    </cfRule>
  </conditionalFormatting>
  <conditionalFormatting sqref="C12:C55">
    <cfRule type="colorScale" priority="2">
      <colorScale>
        <cfvo type="min"/>
        <cfvo type="percentile" val="50"/>
        <cfvo type="max"/>
        <color rgb="FFF8696B"/>
        <color rgb="FFFFEB84"/>
        <color rgb="FF63BE7B"/>
      </colorScale>
    </cfRule>
  </conditionalFormatting>
  <conditionalFormatting sqref="C12:C55">
    <cfRule type="colorScale" priority="428">
      <colorScale>
        <cfvo type="min"/>
        <cfvo type="percentile" val="50"/>
        <cfvo type="max"/>
        <color rgb="FFF8696B"/>
        <color rgb="FFFFEB84"/>
        <color rgb="FF63BE7B"/>
      </colorScale>
    </cfRule>
  </conditionalFormatting>
  <pageMargins left="0.7" right="0.7" top="0.75" bottom="0.75" header="0.3" footer="0.3"/>
  <pageSetup scale="50"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N12" sqref="N12"/>
    </sheetView>
  </sheetViews>
  <sheetFormatPr defaultRowHeight="15" x14ac:dyDescent="0.25"/>
  <sheetData/>
  <customSheetViews>
    <customSheetView guid="{5FB8B241-EC56-4810-9F0B-B7FD05BA3070}" state="hidden">
      <selection activeCell="N12" sqref="N12"/>
      <pageMargins left="0.7" right="0.7" top="0.75" bottom="0.75" header="0.3" footer="0.3"/>
    </customSheetView>
    <customSheetView guid="{DBE6D45E-9113-4509-B2A6-8C17B9617F0B}" state="hidden">
      <selection activeCell="N12" sqref="N12"/>
      <pageMargins left="0.7" right="0.7" top="0.75" bottom="0.75" header="0.3" footer="0.3"/>
    </customSheetView>
    <customSheetView guid="{F5DC1603-F845-4D70-8C96-D232634C0533}" state="hidden">
      <selection activeCell="N12" sqref="N12"/>
      <pageMargins left="0.7" right="0.7" top="0.75" bottom="0.75" header="0.3" footer="0.3"/>
    </customSheetView>
    <customSheetView guid="{A7DDA43C-A6B3-4066-AC41-2CBD2AE715E0}" state="hidden">
      <selection activeCell="N12" sqref="N12"/>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Bureau Profile</vt:lpstr>
      <vt:lpstr>Title VI Compliance</vt:lpstr>
      <vt:lpstr>Assessment</vt:lpstr>
      <vt:lpstr>Evaluation</vt:lpstr>
      <vt:lpstr>CEC-OEHR Review</vt:lpstr>
      <vt:lpstr>Assessment!_GoBack</vt:lpstr>
      <vt:lpstr>Assessment!Print_Area</vt:lpstr>
      <vt:lpstr>'Bureau Profile'!Print_Area</vt:lpstr>
      <vt:lpstr>Evaluation!Print_Area</vt:lpstr>
      <vt:lpstr>'Title VI Compliance'!Print_Area</vt:lpstr>
    </vt:vector>
  </TitlesOfParts>
  <Company>City of Portland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sdkyle</dc:creator>
  <cp:lastModifiedBy>Belen Seara</cp:lastModifiedBy>
  <cp:lastPrinted>2015-10-26T15:53:53Z</cp:lastPrinted>
  <dcterms:created xsi:type="dcterms:W3CDTF">2013-11-05T21:49:47Z</dcterms:created>
  <dcterms:modified xsi:type="dcterms:W3CDTF">2020-07-10T17:24:49Z</dcterms:modified>
</cp:coreProperties>
</file>